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REM_PROJEKT\2018\PRVA TRETJINA\dvigala ukc mb\"/>
    </mc:Choice>
  </mc:AlternateContent>
  <bookViews>
    <workbookView xWindow="480" yWindow="345" windowWidth="11280" windowHeight="6105" tabRatio="599" xr2:uid="{00000000-000D-0000-FFFF-FFFF00000000}"/>
  </bookViews>
  <sheets>
    <sheet name="NASLOVNICA" sheetId="4" r:id="rId1"/>
    <sheet name="REKAPITULACIJA" sheetId="3" r:id="rId2"/>
    <sheet name="ogrevanje in hlajenje" sheetId="20" r:id="rId3"/>
    <sheet name="nadtlak gasilska dvigala" sheetId="53" r:id="rId4"/>
    <sheet name="pož. ureditev obs. kanalov" sheetId="52" r:id="rId5"/>
    <sheet name="hidrantno omrežje" sheetId="51" r:id="rId6"/>
    <sheet name="nadtlak stopnišča" sheetId="50" r:id="rId7"/>
  </sheets>
  <definedNames>
    <definedName name="___dem1" localSheetId="5">#REF!</definedName>
    <definedName name="___dem1" localSheetId="3">#REF!</definedName>
    <definedName name="___dem1" localSheetId="6">#REF!</definedName>
    <definedName name="___dem1" localSheetId="4">#REF!</definedName>
    <definedName name="___dem1">#REF!</definedName>
    <definedName name="__dem1" localSheetId="5">#REF!</definedName>
    <definedName name="__dem1" localSheetId="3">#REF!</definedName>
    <definedName name="__dem1" localSheetId="6">#REF!</definedName>
    <definedName name="__dem1" localSheetId="4">#REF!</definedName>
    <definedName name="__dem1">#REF!</definedName>
    <definedName name="_dem1" localSheetId="5">#REF!</definedName>
    <definedName name="_dem1" localSheetId="3">#REF!</definedName>
    <definedName name="_dem1" localSheetId="6">#REF!</definedName>
    <definedName name="_dem1" localSheetId="4">#REF!</definedName>
    <definedName name="_dem1">#REF!</definedName>
    <definedName name="dem" localSheetId="5">#REF!</definedName>
    <definedName name="dem" localSheetId="3">#REF!</definedName>
    <definedName name="dem" localSheetId="6">#REF!</definedName>
    <definedName name="dem" localSheetId="4">#REF!</definedName>
    <definedName name="dem">#REF!</definedName>
    <definedName name="_xlnm.Print_Area" localSheetId="5">'hidrantno omrežje'!$A$1:$F$75</definedName>
    <definedName name="_xlnm.Print_Area" localSheetId="3">'nadtlak gasilska dvigala'!$A$1:$F$106</definedName>
    <definedName name="_xlnm.Print_Area" localSheetId="6">'nadtlak stopnišča'!$A$1:$F$119</definedName>
    <definedName name="_xlnm.Print_Area" localSheetId="2">'ogrevanje in hlajenje'!$A$1:$F$123</definedName>
    <definedName name="_xlnm.Print_Area" localSheetId="4">'pož. ureditev obs. kanalov'!$A$1:$F$127</definedName>
    <definedName name="_xlnm.Print_Area" localSheetId="1">REKAPITULACIJA!$A$1:$C$36</definedName>
    <definedName name="_xlnm.Print_Titles" localSheetId="5">'hidrantno omrežje'!$1:$6</definedName>
    <definedName name="_xlnm.Print_Titles" localSheetId="3">'nadtlak gasilska dvigala'!$1:$6</definedName>
    <definedName name="_xlnm.Print_Titles" localSheetId="6">'nadtlak stopnišča'!$1:$6</definedName>
    <definedName name="_xlnm.Print_Titles" localSheetId="2">'ogrevanje in hlajenje'!$1:$6</definedName>
    <definedName name="_xlnm.Print_Titles" localSheetId="4">'pož. ureditev obs. kanalov'!$1:$6</definedName>
  </definedNames>
  <calcPr calcId="171027" calcMode="manual"/>
</workbook>
</file>

<file path=xl/calcChain.xml><?xml version="1.0" encoding="utf-8"?>
<calcChain xmlns="http://schemas.openxmlformats.org/spreadsheetml/2006/main">
  <c r="A98" i="50" l="1"/>
  <c r="E95" i="50"/>
  <c r="A94" i="50"/>
  <c r="E110" i="20"/>
  <c r="A114" i="52" l="1"/>
  <c r="E111" i="52"/>
  <c r="A110" i="52"/>
  <c r="A75" i="52" l="1"/>
  <c r="A46" i="52"/>
  <c r="E72" i="52"/>
  <c r="E43" i="52"/>
  <c r="E42" i="52"/>
  <c r="E41" i="52"/>
  <c r="E83" i="53"/>
  <c r="E79" i="53"/>
  <c r="E75" i="53"/>
  <c r="E71" i="53"/>
  <c r="E67" i="53"/>
  <c r="E38" i="53"/>
  <c r="E34" i="53"/>
  <c r="E33" i="53"/>
  <c r="A32" i="53"/>
  <c r="A37" i="53" s="1"/>
  <c r="A41" i="53" s="1"/>
  <c r="E63" i="53" l="1"/>
  <c r="E46" i="53"/>
  <c r="E42" i="53"/>
  <c r="A45" i="53"/>
  <c r="A51" i="53" s="1"/>
  <c r="A66" i="53" s="1"/>
  <c r="A70" i="53" s="1"/>
  <c r="A74" i="53" s="1"/>
  <c r="A78" i="53" s="1"/>
  <c r="A82" i="53" s="1"/>
  <c r="A86" i="53" s="1"/>
  <c r="E29" i="53"/>
  <c r="B3" i="53"/>
  <c r="B2" i="53"/>
  <c r="B1" i="53"/>
  <c r="E83" i="50"/>
  <c r="E42" i="50"/>
  <c r="E46" i="50"/>
  <c r="A32" i="50"/>
  <c r="E41" i="50"/>
  <c r="E37" i="50"/>
  <c r="E89" i="20"/>
  <c r="A90" i="53" l="1"/>
  <c r="A94" i="53" s="1"/>
  <c r="A98" i="53" s="1"/>
  <c r="A102" i="53" s="1"/>
  <c r="E95" i="53"/>
  <c r="E103" i="53" l="1"/>
  <c r="E106" i="53" s="1"/>
  <c r="C9" i="3" s="1"/>
  <c r="A36" i="50" l="1"/>
  <c r="A40" i="50" s="1"/>
  <c r="A45" i="50" s="1"/>
  <c r="A52" i="50" s="1"/>
  <c r="A67" i="50" s="1"/>
  <c r="E64" i="50" l="1"/>
  <c r="D29" i="3" l="1"/>
  <c r="D26" i="3"/>
  <c r="D23" i="3"/>
  <c r="E50" i="51"/>
  <c r="E46" i="51"/>
  <c r="E30" i="51"/>
  <c r="E22" i="51"/>
  <c r="E18" i="51"/>
  <c r="A17" i="51"/>
  <c r="A21" i="51" s="1"/>
  <c r="A25" i="51" s="1"/>
  <c r="A29" i="51" s="1"/>
  <c r="A33" i="51" s="1"/>
  <c r="A37" i="51" s="1"/>
  <c r="A49" i="51" s="1"/>
  <c r="A53" i="51" s="1"/>
  <c r="E14" i="51"/>
  <c r="E107" i="52"/>
  <c r="E40" i="52"/>
  <c r="E39" i="52"/>
  <c r="E38" i="52"/>
  <c r="E37" i="52"/>
  <c r="E106" i="52"/>
  <c r="E99" i="52"/>
  <c r="E91" i="52"/>
  <c r="E36" i="52"/>
  <c r="B3" i="52"/>
  <c r="B2" i="52"/>
  <c r="B1" i="52"/>
  <c r="E29" i="50"/>
  <c r="E115" i="52" l="1"/>
  <c r="A94" i="52"/>
  <c r="A98" i="52" s="1"/>
  <c r="A102" i="52" s="1"/>
  <c r="A118" i="52" s="1"/>
  <c r="A122" i="52" s="1"/>
  <c r="E123" i="52" l="1"/>
  <c r="E126" i="52" s="1"/>
  <c r="C13" i="3" s="1"/>
  <c r="E105" i="20" l="1"/>
  <c r="E101" i="20"/>
  <c r="E97" i="20"/>
  <c r="E93" i="20"/>
  <c r="E84" i="20"/>
  <c r="E49" i="20"/>
  <c r="E48" i="20"/>
  <c r="E47" i="20"/>
  <c r="H34" i="20"/>
  <c r="I34" i="20" s="1"/>
  <c r="H33" i="20"/>
  <c r="I33" i="20" s="1"/>
  <c r="H32" i="20"/>
  <c r="I32" i="20" s="1"/>
  <c r="G34" i="20"/>
  <c r="E34" i="20"/>
  <c r="G33" i="20"/>
  <c r="E33" i="20"/>
  <c r="G32" i="20"/>
  <c r="E32" i="20"/>
  <c r="E53" i="20"/>
  <c r="E46" i="20"/>
  <c r="E42" i="20"/>
  <c r="E38" i="20"/>
  <c r="G36" i="20"/>
  <c r="H31" i="20"/>
  <c r="I31" i="20" s="1"/>
  <c r="G31" i="20"/>
  <c r="E31" i="20"/>
  <c r="A13" i="20"/>
  <c r="C11" i="20"/>
  <c r="E10" i="20"/>
  <c r="I36" i="20" l="1"/>
  <c r="E58" i="51"/>
  <c r="E26" i="51"/>
  <c r="B3" i="51"/>
  <c r="B2" i="51"/>
  <c r="B1" i="51"/>
  <c r="A86" i="50"/>
  <c r="E91" i="50"/>
  <c r="E87" i="50"/>
  <c r="E33" i="50"/>
  <c r="B3" i="50"/>
  <c r="B2" i="50"/>
  <c r="B1" i="50"/>
  <c r="A57" i="51" l="1"/>
  <c r="A61" i="51" s="1"/>
  <c r="A65" i="51" s="1"/>
  <c r="A70" i="51" s="1"/>
  <c r="E66" i="51"/>
  <c r="E71" i="51" s="1"/>
  <c r="E107" i="50"/>
  <c r="E115" i="50" s="1"/>
  <c r="E75" i="51" l="1"/>
  <c r="C16" i="3" s="1"/>
  <c r="E118" i="50"/>
  <c r="C19" i="3" s="1"/>
  <c r="A90" i="50" l="1"/>
  <c r="E61" i="20"/>
  <c r="A102" i="50" l="1"/>
  <c r="E22" i="20"/>
  <c r="A106" i="50" l="1"/>
  <c r="A110" i="50" s="1"/>
  <c r="A114" i="50" s="1"/>
  <c r="E57" i="20"/>
  <c r="E78" i="20" l="1"/>
  <c r="E77" i="20"/>
  <c r="E26" i="20"/>
  <c r="E18" i="20"/>
  <c r="E14" i="20"/>
  <c r="A17" i="20"/>
  <c r="A21" i="20" s="1"/>
  <c r="A25" i="20" s="1"/>
  <c r="A29" i="20" s="1"/>
  <c r="A37" i="20" s="1"/>
  <c r="A41" i="20" s="1"/>
  <c r="A45" i="20" s="1"/>
  <c r="A52" i="20" s="1"/>
  <c r="A56" i="20" s="1"/>
  <c r="A60" i="20" s="1"/>
  <c r="A64" i="20" s="1"/>
  <c r="E73" i="20"/>
  <c r="B3" i="20"/>
  <c r="B2" i="20"/>
  <c r="B1" i="20"/>
  <c r="E115" i="20" l="1"/>
  <c r="E118" i="20" s="1"/>
  <c r="E122" i="20" s="1"/>
  <c r="C7" i="3" s="1"/>
  <c r="C33" i="3" s="1"/>
  <c r="A68" i="20" l="1"/>
  <c r="A72" i="20" s="1"/>
  <c r="A76" i="20" l="1"/>
  <c r="A82" i="20" s="1"/>
  <c r="A87" i="20" l="1"/>
  <c r="A92" i="20" s="1"/>
  <c r="A96" i="20" s="1"/>
  <c r="A100" i="20" s="1"/>
  <c r="A104" i="20" s="1"/>
  <c r="A109" i="20" l="1"/>
  <c r="A114" i="20" s="1"/>
  <c r="A118" i="20" s="1"/>
</calcChain>
</file>

<file path=xl/sharedStrings.xml><?xml version="1.0" encoding="utf-8"?>
<sst xmlns="http://schemas.openxmlformats.org/spreadsheetml/2006/main" count="427" uniqueCount="254">
  <si>
    <t>Pri izdelavi ponudbe je potrebno upoštevati tudi naslednje:</t>
  </si>
  <si>
    <t>- ponudba mora vsebovati tudi vse drobni montažni material</t>
  </si>
  <si>
    <t>- oprema v popisu je usklajena z investitorjem in projektantom, spremembo opreme je potrebno pri ponudbi jasno pripisati, odločitev o zamenjavi se sprejme pred naročilom opreme</t>
  </si>
  <si>
    <t>ø100 mm</t>
  </si>
  <si>
    <t>Količina</t>
  </si>
  <si>
    <t>Št.</t>
  </si>
  <si>
    <t>kos</t>
  </si>
  <si>
    <t>kompl</t>
  </si>
  <si>
    <t>C.</t>
  </si>
  <si>
    <t>REKAPITULACIJA STROŠKOV :</t>
  </si>
  <si>
    <t xml:space="preserve">5.0 </t>
  </si>
  <si>
    <t xml:space="preserve">PROJEKTANTSKI POPIS </t>
  </si>
  <si>
    <t>MATERIALA IN DEL</t>
  </si>
  <si>
    <t>PLINSKA INSTALACIJA</t>
  </si>
  <si>
    <t>4.</t>
  </si>
  <si>
    <t>m</t>
  </si>
  <si>
    <t>3.</t>
  </si>
  <si>
    <t>2.</t>
  </si>
  <si>
    <t>1.</t>
  </si>
  <si>
    <t>kompl.</t>
  </si>
  <si>
    <t>OPIS POSTAVKE</t>
  </si>
  <si>
    <t>Cena/enota brez DDV</t>
  </si>
  <si>
    <t>pavšal</t>
  </si>
  <si>
    <t>cena skupaj brez DDV (EUR)</t>
  </si>
  <si>
    <t>SKUPAJ (EUR) brez DDV</t>
  </si>
  <si>
    <t>Tlačna in trdnostna preizkušnja z hladnim vodnim tlakom 5 bar ter izpihovanjem ecvovoda</t>
  </si>
  <si>
    <t>Preizkusni zagon, hidravlično uravnovešenje sistema,  toplotni preizkus z izdelavo zapisnika</t>
  </si>
  <si>
    <t>Preboji oz vrtanje skozi zidove, strop  za cevne instalacije (DN15 do DN 100)</t>
  </si>
  <si>
    <t>Transportni stroški 1%</t>
  </si>
  <si>
    <t>EUR</t>
  </si>
  <si>
    <t xml:space="preserve">Manjša nepredvidena dela in stroški 2%                                                  </t>
  </si>
  <si>
    <t xml:space="preserve">Dobava in montaža cevnih objemk z gumi vložkom  ali blažilnim elementom komplet z navojno palico M10 ter pritrdilnim materialom (podloška, matica, vložek) namenjeno za obešanje spiro kanalov </t>
  </si>
  <si>
    <t xml:space="preserve">Pripravljalna in zaključna dela ter čiščenje         </t>
  </si>
  <si>
    <t xml:space="preserve">Transportni in manipulacijski stroški               </t>
  </si>
  <si>
    <t xml:space="preserve">Pripravljalna in zaključna dela, čiščenje </t>
  </si>
  <si>
    <t xml:space="preserve">Manjša nepredvidena dela in stroški  2%                                                     </t>
  </si>
  <si>
    <t xml:space="preserve">kg            </t>
  </si>
  <si>
    <t>Transportni stroški</t>
  </si>
  <si>
    <t>ZDRAV SPLET d.o.o.</t>
  </si>
  <si>
    <t>ur</t>
  </si>
  <si>
    <t>Cena/enota brez DDV
(EUR)</t>
  </si>
  <si>
    <t>Manjša nepredvidena dela in stroški 2%</t>
  </si>
  <si>
    <t>Pripravljalna dela, zarisovanje, čiščenje in zaključna dela</t>
  </si>
  <si>
    <t xml:space="preserve">Manjša gradbena dela kot so preboji za cevi, izdelava utorov v tlaku in zidu za vodovodne in kanalizacijske cevi, ter zametavanje in fino zaribavanje po vgradnji </t>
  </si>
  <si>
    <t xml:space="preserve">DN 15  </t>
  </si>
  <si>
    <t>Radiatorsko zapiralo s holandcem - montiran v povratnem z montažnim materialom</t>
  </si>
  <si>
    <t xml:space="preserve">Radiatorski nosilec za radiator    </t>
  </si>
  <si>
    <t xml:space="preserve">Zaključni radiatorski čep 1/2" z odzračno pipico kompletno s  tesnilnim materialom    </t>
  </si>
  <si>
    <t xml:space="preserve">  </t>
  </si>
  <si>
    <t>Izdelava proti požarnih zapor pri prehodu instalacij čez različne požarne sektorje. Cevne instalacije so iz jekla z težko gorljivo izolacijo klasifikacija B-S3 po DIN EN 13501.</t>
  </si>
  <si>
    <t>ali enakovredno</t>
  </si>
  <si>
    <t>Tesnenje kanalov na mejah požarnih sektorjev</t>
  </si>
  <si>
    <t xml:space="preserve">Tesnenje kanalov na prehodih skozi meje požarnih sektorjev z ustreznim  </t>
  </si>
  <si>
    <t xml:space="preserve">požarno odpornim materialom. Tesnilni material mora imeti enako požarno </t>
  </si>
  <si>
    <t>kot sama požarna stena.</t>
  </si>
  <si>
    <t>- priključnega ventila 2"</t>
  </si>
  <si>
    <t xml:space="preserve">- vrtljivega koluta, nosilnik konzol omarice </t>
  </si>
  <si>
    <t xml:space="preserve">Strojne instalacije </t>
  </si>
  <si>
    <t xml:space="preserve">DN 50  </t>
  </si>
  <si>
    <t>- ponudba mora vsebovati dobavo in montažo opreme</t>
  </si>
  <si>
    <t>fi 100</t>
  </si>
  <si>
    <t>1%</t>
  </si>
  <si>
    <t>Vgradnja fasadnih rešetk v fasadni zid</t>
  </si>
  <si>
    <t xml:space="preserve"> </t>
  </si>
  <si>
    <t>DN 32</t>
  </si>
  <si>
    <r>
      <t>f</t>
    </r>
    <r>
      <rPr>
        <sz val="11"/>
        <rFont val="Times New Roman CE"/>
        <family val="1"/>
        <charset val="238"/>
      </rPr>
      <t xml:space="preserve"> 42</t>
    </r>
  </si>
  <si>
    <t xml:space="preserve">m2            </t>
  </si>
  <si>
    <t>5.</t>
  </si>
  <si>
    <t>Zaščitno miniziranje neizoliranih cevi, konzol in ostalih nezaščitenih delov po predhodnem čiščenju</t>
  </si>
  <si>
    <t>Obešalni in pritrdilni material ter konzole  narejene iz profilnega železa, temeljno obarvanega v skupni teži,</t>
  </si>
  <si>
    <t>Dobava in montaža cevnih objemk z gumi vložkom sistema komplet z pocinkanimi navojnimi palicami dolžine 300 - 900 mm, ves montažni material (matice, vijaki)</t>
  </si>
  <si>
    <t>6.</t>
  </si>
  <si>
    <t>7.</t>
  </si>
  <si>
    <t>MINISTRSTVO ZA ZDRAVJE</t>
  </si>
  <si>
    <t>Štefanova 5, LJUBLJANA</t>
  </si>
  <si>
    <t>UKC MARIBOR – DOGRADITEV GASILSKIH DVIGAL K HOSPITALNI STOLPNICI</t>
  </si>
  <si>
    <t>Kataloška številka</t>
  </si>
  <si>
    <t>Ogrevanje in hlajenje avle dvigala</t>
  </si>
  <si>
    <t>G=107(3)/H=2200/15 čl</t>
  </si>
  <si>
    <t xml:space="preserve">H = 2200 mm  </t>
  </si>
  <si>
    <t>Brezšivna jeklena cev komplet z fazonskimi kosi, materialom za pritrditev, dodatki za odrez, varjenje material, cev iz materiala ST 37.0 pr EN 253 (DIN 1626)</t>
  </si>
  <si>
    <t>DN  15</t>
  </si>
  <si>
    <r>
      <t>f</t>
    </r>
    <r>
      <rPr>
        <sz val="11"/>
        <rFont val="Times New Roman CE"/>
        <family val="1"/>
        <charset val="238"/>
      </rPr>
      <t xml:space="preserve"> 22</t>
    </r>
  </si>
  <si>
    <t>Končno barvanje ne izoliranih bakrenih cevi in konzol. Barva za barvanje bakra mora biti na eopksidni osnovi.</t>
  </si>
  <si>
    <t>DN  20</t>
  </si>
  <si>
    <t>DN  25</t>
  </si>
  <si>
    <t>DN  32</t>
  </si>
  <si>
    <r>
      <t>f</t>
    </r>
    <r>
      <rPr>
        <sz val="11"/>
        <rFont val="Times New Roman CE"/>
        <family val="1"/>
        <charset val="238"/>
      </rPr>
      <t xml:space="preserve"> 27</t>
    </r>
  </si>
  <si>
    <r>
      <t>f</t>
    </r>
    <r>
      <rPr>
        <sz val="11"/>
        <rFont val="Times New Roman CE"/>
        <family val="1"/>
        <charset val="238"/>
      </rPr>
      <t xml:space="preserve"> 33</t>
    </r>
  </si>
  <si>
    <t>Priklop novega razvoda ogrevanja na obstoječe veje v toplotni postaji, veja nizka in visoka cona, izpraznitvijo sistama in ponolnim polnenjem po izvedbi odcepa</t>
  </si>
  <si>
    <t>cev DN 15</t>
  </si>
  <si>
    <t>cev DN 32</t>
  </si>
  <si>
    <r>
      <t xml:space="preserve">Hlajenje split napravo sestoječo iz notranje enote za stropno štiristrano montažo z hl.močjo 2,5kW in grelno močjo Qg=2,8kW </t>
    </r>
    <r>
      <rPr>
        <b/>
        <sz val="11"/>
        <rFont val="Times New Roman"/>
        <family val="1"/>
        <charset val="238"/>
      </rPr>
      <t>(4 kos)</t>
    </r>
    <r>
      <rPr>
        <sz val="11"/>
        <rFont val="Times New Roman"/>
        <family val="1"/>
        <charset val="238"/>
      </rPr>
      <t xml:space="preserve">  in zunanje enote  za štiri notranje enote delujoče gretja do -15 </t>
    </r>
    <r>
      <rPr>
        <sz val="11"/>
        <rFont val="Symbol"/>
        <family val="1"/>
        <charset val="2"/>
      </rPr>
      <t>°</t>
    </r>
    <r>
      <rPr>
        <sz val="11"/>
        <rFont val="Times New Roman"/>
        <family val="1"/>
        <charset val="238"/>
      </rPr>
      <t>C, razmirje energijske učinkovitosti ERR in COP v skladu s TSG-1-004:2010</t>
    </r>
  </si>
  <si>
    <r>
      <t xml:space="preserve">Z bakrenimi povezavami za pretok hladilnega medija </t>
    </r>
    <r>
      <rPr>
        <sz val="11"/>
        <rFont val="Symbol"/>
        <family val="1"/>
        <charset val="2"/>
      </rPr>
      <t>f</t>
    </r>
    <r>
      <rPr>
        <sz val="11"/>
        <rFont val="Times New Roman"/>
        <family val="1"/>
        <charset val="238"/>
      </rPr>
      <t xml:space="preserve">10mmx90m z izolacijo cevi, </t>
    </r>
    <r>
      <rPr>
        <sz val="11"/>
        <rFont val="Symbol"/>
        <family val="1"/>
        <charset val="2"/>
      </rPr>
      <t>f</t>
    </r>
    <r>
      <rPr>
        <sz val="11"/>
        <rFont val="Times New Roman"/>
        <family val="1"/>
        <charset val="238"/>
      </rPr>
      <t xml:space="preserve">16mmx90m, odvodom kondneza do kote 0,0 m PVC </t>
    </r>
    <r>
      <rPr>
        <sz val="11"/>
        <rFont val="Symbol"/>
        <family val="1"/>
        <charset val="2"/>
      </rPr>
      <t>f</t>
    </r>
    <r>
      <rPr>
        <sz val="8.25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32 x12m s izolacijo AC 6 mm, montažnim in obešalnim materialom cevi, konzolami za postavitev z.e. na balkon objekta</t>
    </r>
  </si>
  <si>
    <t>Tlačna in trdnostna preizkušnja z komprimiranim zrakom tlaka 25 bar ter izpihovanjem ecvovoda</t>
  </si>
  <si>
    <t>Demontaža obstoječe z.e  klima split sistemov z izpustom plina v urejene jekleneke, skladiščenje za časa gradnje, ponovna montaža na novo lokacijo po izgradnji dvigal ter polnenjem sistema s plinom, ponovni zagon naprave</t>
  </si>
  <si>
    <t>Demontaža obstoječega radiatorja na hodniku posameznih etaž z odvozom na deponijo, ter blindiranje priključkov</t>
  </si>
  <si>
    <t>SKUPAJ OGREVANJE, HLAJENJE</t>
  </si>
  <si>
    <t xml:space="preserve">-regulacijske opreme </t>
  </si>
  <si>
    <t>- ustrezne elektro omare za pritrditev na komoro</t>
  </si>
  <si>
    <t>smer posluževanja - leva</t>
  </si>
  <si>
    <t>Opis elementov komore:</t>
  </si>
  <si>
    <t xml:space="preserve">- volumenski pretok dovodnega zraka: </t>
  </si>
  <si>
    <t xml:space="preserve">- zunanji padec tlaka:  </t>
  </si>
  <si>
    <t>- Skupaj z komoro se dobavi elektrokomandna omara za  namestitev na komoro, z vgrajenimi funkcijskimi in varnostnimi elementi za varno delovanje, vključno z ožičenjem in povezavami med elektro omaro in regulacijskimi elementi</t>
  </si>
  <si>
    <t>Močnostni dovod do elektro omare ni predemet tega popisa.</t>
  </si>
  <si>
    <t>V obsegu vgradnje regulacijske opreme je vključena dobava, povezava ter stavljanje v pogon opreme za ekonomično obratovanje naprave.</t>
  </si>
  <si>
    <t>Regulacijske funkcije:</t>
  </si>
  <si>
    <t>Ob predaji naprave naročniku se preda PID projekt izvedenih elektro instalacij ter funkcionalni opis delovanja vgrajenega regulacijskega sistema</t>
  </si>
  <si>
    <t xml:space="preserve"> - dovodna ventilatorska enota </t>
  </si>
  <si>
    <t>- vklop naprave ob požarne centrale</t>
  </si>
  <si>
    <t>- mehko zagon na nazivno količino znotraj 1 min.</t>
  </si>
  <si>
    <t>toplotno ločeno z okvirjem z okvirjem iz kalcijevega silikata.</t>
  </si>
  <si>
    <t xml:space="preserve">lamela je centralno vležajene iz kalcijevega silikata, vsebuje intumescentno </t>
  </si>
  <si>
    <t>požarno tesnilo in termični prožilni mehanizem s temperaturo proženja 70°C.</t>
  </si>
  <si>
    <t>Silikonski tesnilni profil omogoča tesnenje hladnega dima, na ohišju lopute</t>
  </si>
  <si>
    <t>je revizijska odprtina, servisiranje in inspekcijo požarne lopute.</t>
  </si>
  <si>
    <t xml:space="preserve">Z elektromotornim pogonom z vzmetjo, ki je vedno pod napetostjo, z </t>
  </si>
  <si>
    <t>integriranimi mejnimi tipkali za signalizacijo odprte in zaprte lege,</t>
  </si>
  <si>
    <t xml:space="preserve">pogon s termoelektrično sprožilno napravo z vgrajeno preskusno tipko, </t>
  </si>
  <si>
    <t>(proženje notranjega termičnega varovala pri temp. 72°C, proženje zunanjega</t>
  </si>
  <si>
    <t>termičnega varovala pri temp. 72°C). Možnost proženja z javljalnikom dima</t>
  </si>
  <si>
    <t>ali preko kontakta požarnega alarma. Vgradnja možna v poljubnem položaju,</t>
  </si>
  <si>
    <t>vključno ves pritrdilni, tesnilni in spojni material.</t>
  </si>
  <si>
    <t>Element toplotno izolacijo debeline 9 mm.</t>
  </si>
  <si>
    <t>Požarne lopute testirane po EN 1366-2</t>
  </si>
  <si>
    <t>Spoj lopute s kanalom izvesti zrakotesno po SIST prEN 1507:2001</t>
  </si>
  <si>
    <t>(glej tehnični opis)</t>
  </si>
  <si>
    <t>Kot naprimer</t>
  </si>
  <si>
    <t>Napetost:                 230 V</t>
  </si>
  <si>
    <t xml:space="preserve">Dimenzije B/H:  </t>
  </si>
  <si>
    <t>Proizvod:                Hidria d.o.o.</t>
  </si>
  <si>
    <t>Protipožarne plošče</t>
  </si>
  <si>
    <t xml:space="preserve">ali dvostranska, glede na zahtevo zahteve študije požarne varnosti in </t>
  </si>
  <si>
    <t>grafične podloge.</t>
  </si>
  <si>
    <t xml:space="preserve">Predložiti je potrebno ustrezno potrdilo o požarni odpornosti kanala in izjavo </t>
  </si>
  <si>
    <t>o upoštevanju navodil proizvajalca, ki morajo biti v skladu s certifikatom</t>
  </si>
  <si>
    <t>proizvajalca. Kanale je po izvedbi potrebno ustrezno označiti.</t>
  </si>
  <si>
    <t xml:space="preserve">Kot na primer :     </t>
  </si>
  <si>
    <t>(m2)</t>
  </si>
  <si>
    <t>Okrogli (Spiro) kanali , vključno s fazonskimim kosi, spojnim, montažnim in tesnilnim materialom za dovod zraka v notranje enote split sistema</t>
  </si>
  <si>
    <t xml:space="preserve">Zunanja zaščitna rešetka npr. Hidria OZR-1 </t>
  </si>
  <si>
    <t>Preboji oz vrtanje skozi   betonske stene</t>
  </si>
  <si>
    <t>Požarna loputa - pravokotna - vgradnjo v zid</t>
  </si>
  <si>
    <t>Požarna loputa pravokotne oblike, ohišje iz pocinkane pločevine je</t>
  </si>
  <si>
    <t>Dimenzije B/H:  400/350mm L=400 mm</t>
  </si>
  <si>
    <t>Dimenzije B/H:  500/200mm L=400 mm</t>
  </si>
  <si>
    <t>Dimenzije B/H:  400/200mm L=400 mm</t>
  </si>
  <si>
    <t>Preboji oz vrtanje skozi   stene za vgradnjo protipožarnih loput</t>
  </si>
  <si>
    <t>Prehod kanalov skozi meje sektorjev izvedene iz opečne stene</t>
  </si>
  <si>
    <t>Prehod kanalov skozi meje sektorjev izvedene iz mavčno kartonske stene</t>
  </si>
  <si>
    <t>SKUPAJ UREDITEV OBSTOJEČEGA PREZRAČEVANJA</t>
  </si>
  <si>
    <t>Hidrantno omrežje</t>
  </si>
  <si>
    <t xml:space="preserve">Odvzemno mesto za suhi hidrantni vod v pločevinasti omarici za montažo v steno ali ob steno sestoječ iz:  </t>
  </si>
  <si>
    <t>- ročnika na zasun Ø50</t>
  </si>
  <si>
    <t xml:space="preserve">Mesto za dovod vode za suhi hidrantni vod, z 2B priključkoma za
gasilske cevi, z protipovratnim ventilom in cevko za odvodnjavanje voda, vse skupaj vgrajeno v zaščitno inox omarico 800x800x400.
 </t>
  </si>
  <si>
    <t xml:space="preserve">Srednje težka pocinkana navojna cev, izdelana po DIN 2440, material St.33, položena v jašku, predelne stene in pod strop, za hladno vodo, komplet z spojnim in tesnilnim materialom </t>
  </si>
  <si>
    <t>PP-HT cev za odvod kondenza (kot npr. Pipelife), vključno z fazonskimi kosi, z dodatki na odrezke, tesnilnim materialom in  podpornimi objemkami obloženimi z gumo (npr. SIKLA)</t>
  </si>
  <si>
    <t>Navezava kondenza klima split enot na vertikalo</t>
  </si>
  <si>
    <t>Navezava kondenza vertikale na peskolov oz. jašek meteorne kanalizacije</t>
  </si>
  <si>
    <t>- dveh črpalk, izdelanih kot vertikalne potopne črpalke
1 delovna, 1 rezervna</t>
  </si>
  <si>
    <t xml:space="preserve">- z elektrokomandno omaro za dve črpalki, vključno z nivojnimi stikali za visok in nizek nivo </t>
  </si>
  <si>
    <t>- z vgrajenimi protipovratnimi ventili in zapornimi ventili DN 32</t>
  </si>
  <si>
    <t>- z tlačno cevjo iz pocinkanih navojnih cevi DN32, dolžine 10 m, ki so v zemlji ovite z dvema slojema dekorodal traku</t>
  </si>
  <si>
    <t>- z kabelsko povezavo internih tipal in regulacijske opreme</t>
  </si>
  <si>
    <t>- z montažnim materialom</t>
  </si>
  <si>
    <t>Naprava za prečrpavanje  vod iz jaška dvigala sestoječa iz:</t>
  </si>
  <si>
    <t xml:space="preserve">Tehnični podatki:
- Q=10 m3/h in H=7 m
- moč motorja na črpalko 0.8 kW
- el. priključek 230 V, 50 Hz
</t>
  </si>
  <si>
    <t>(kot npr. KSB AMA DRAINER 303)</t>
  </si>
  <si>
    <t>ø56 x 3</t>
  </si>
  <si>
    <t>PE-HD odtočne cevi, za tlačni vod črpalke, izdelane v skladu z standardoma SIST EN 12666-1 in SIST ISO 8772, spajanje z elektro spojkami, vključno s fazonskimi kosi in pritrdilnim materialom, z dodatki na odrezke, in podpornimi objemkami obloženimi z gumo.</t>
  </si>
  <si>
    <t>SKUPAJ HIDRANTI</t>
  </si>
  <si>
    <t>Nadtlak v dvigalnem jašku in njegovem predprostoru</t>
  </si>
  <si>
    <t xml:space="preserve">Izdelava  PID projektov (4 izvodi + 1x CD)  </t>
  </si>
  <si>
    <t>kompl 1</t>
  </si>
  <si>
    <t xml:space="preserve">Izdelava  navodil za obratovanje in vzdrževanje objekta NOV (3 izvode + 1x CD) </t>
  </si>
  <si>
    <t xml:space="preserve">Opravljenje projektantskega nadzora </t>
  </si>
  <si>
    <t>DN100</t>
  </si>
  <si>
    <t>- trevira cevi Ø50 (l=25 m)</t>
  </si>
  <si>
    <t>Protipožarne plošče za izdelavo kanala s požarno odpornostjo</t>
  </si>
  <si>
    <t>negorljive A1 po SIST EN 13501-1</t>
  </si>
  <si>
    <t xml:space="preserve">Obešanje po </t>
  </si>
  <si>
    <t>Obešanje po navodilih proizvajalca oz. po podatkih iz certifikata. Izvedba je lahko štiri, tro</t>
  </si>
  <si>
    <t>EIS 90, kanali izdelani v skladu s EN 13501-3 in 4, EN 12101-7, konstrukcija pa EN 1505 in EN 1006</t>
  </si>
  <si>
    <t>Osnovna požarna obstojnost  znaša EI 90-S</t>
  </si>
  <si>
    <t>Proizvod:              Promat d.o.o</t>
  </si>
  <si>
    <t>Tip plošče:          Promat</t>
  </si>
  <si>
    <t>-Dovodna ventilacijska enota 1M   z vgrajenim ventilatorjem  z FR delovanjem in zaščiti motorja IP 55, z jermenskim pogonom P=18,5kW</t>
  </si>
  <si>
    <t>B x H = 400x2600</t>
  </si>
  <si>
    <t>Nadtlačne žaluzija za vgradnjo na zid npr. Hidria, tip JNŽ-6, komplet z vgradnjo, vse izdelano po izmirah na objektu</t>
  </si>
  <si>
    <t>Pravokotni ravni kanali in oblikovni elementi (kolena,T-kosi, prehodi, etaže,</t>
  </si>
  <si>
    <t xml:space="preserve">priključki, nastavki, itd.) iz pocinkane jeklene pločevine v skladu z DIN 1946, </t>
  </si>
  <si>
    <t>Teil 2. Skupaj s kanali prirobnice s tesnilnimi trakovi, odprtine za čiščenje,</t>
  </si>
  <si>
    <t>ostali tesnilni, spojni, obešalni in pritrdilni material.</t>
  </si>
  <si>
    <t>Tesnost kanalov in spojev mora biti izvedena po SIST prEN 1507:2001</t>
  </si>
  <si>
    <t>(glej tehnični opis).</t>
  </si>
  <si>
    <t>Razred III (za zahtevnost prostorov kvalitete III)</t>
  </si>
  <si>
    <t>Debelina pločevine po DIN 24190:</t>
  </si>
  <si>
    <t xml:space="preserve">   - rob od   100 -   500 mm debelina 0,6 mm </t>
  </si>
  <si>
    <t xml:space="preserve">   - rob od   560 - 1000 mm debelina 0,8 mm  </t>
  </si>
  <si>
    <t xml:space="preserve">   - rob do 1060 - 2000 mm debelina 1 mm </t>
  </si>
  <si>
    <t xml:space="preserve">   - rob do 2060 - 4000 mm debelina 1,1 mm</t>
  </si>
  <si>
    <t>kg</t>
  </si>
  <si>
    <t>B x H = 800x800</t>
  </si>
  <si>
    <t>B x H = 800x400</t>
  </si>
  <si>
    <t>Regulacijska žaluzija z okvirjem  npr. Hidria, tip RŽ-7 s pogonom 24 VDC, komplet z vgradnjo med kanal.</t>
  </si>
  <si>
    <t>Št. Načrta : REM-97/2018</t>
  </si>
  <si>
    <t>Datum izdelave :20.02.2018</t>
  </si>
  <si>
    <r>
      <t xml:space="preserve">Jekleni členkasti radiatorji vključno opleskom vročeodpornega laka, ter zaščiteni v foliji za transport z montažo, izvedbe Klinik z vmesnim distančnikom 20 mm, širina člena 46 mm, standardni priključki levo zgoraj dovod, spodaj odvod. Toplotna moč 2570W (70/55 </t>
    </r>
    <r>
      <rPr>
        <sz val="11"/>
        <rFont val="Symbol"/>
        <family val="1"/>
        <charset val="2"/>
      </rPr>
      <t>°</t>
    </r>
    <r>
      <rPr>
        <sz val="9.9"/>
        <rFont val="Times New Roman CE"/>
        <family val="1"/>
        <charset val="238"/>
      </rPr>
      <t>C).</t>
    </r>
    <r>
      <rPr>
        <sz val="11"/>
        <rFont val="Times New Roman CE"/>
        <family val="1"/>
        <charset val="238"/>
      </rPr>
      <t>Npr Radiatorji Delonghi Multicolona higienik izvedba ali enakovredno</t>
    </r>
  </si>
  <si>
    <t>Radiatorski ravni termostatski ventil z dvojno regulacijo  in termostatsko glavo  vgrajen v dovodnem vodu, tesnjen kovina na kovino (holandec s konusom) npr. termostaska glava mora biti z zaščiti proti kraji za javne prostore</t>
  </si>
  <si>
    <t>Izolacija cevi   jekla z toplotno izolacijo debelino 19 mm - ogrevanje, toplotne prevodnosti λ &lt; 0.038 (pri 0°C), odpornosti proti difuziji vodne pare μ &gt; 5000, požarni razred B ali C-s3-d0 po EN klasifikaciji,  komplet z spojnim in montažnim materialom na območju vodenja pod stropom kleti 2 od vertikale do toplotne postaje</t>
  </si>
  <si>
    <r>
      <t xml:space="preserve">Hlajenje split napravo sestoječo iz notranje enote za stropno štiristrano montažo z hl.močjo 2,5kW in grelno močjo Qg=2,8kW </t>
    </r>
    <r>
      <rPr>
        <b/>
        <sz val="11"/>
        <rFont val="Times New Roman"/>
        <family val="1"/>
        <charset val="238"/>
      </rPr>
      <t>(5 kos)</t>
    </r>
    <r>
      <rPr>
        <sz val="11"/>
        <rFont val="Times New Roman"/>
        <family val="1"/>
        <charset val="238"/>
      </rPr>
      <t xml:space="preserve">  in zunanje enote  za štiri notranje enote delujoče gretja do -15 </t>
    </r>
    <r>
      <rPr>
        <sz val="11"/>
        <rFont val="Symbol"/>
        <family val="1"/>
        <charset val="2"/>
      </rPr>
      <t>°</t>
    </r>
    <r>
      <rPr>
        <sz val="11"/>
        <rFont val="Times New Roman"/>
        <family val="1"/>
        <charset val="238"/>
      </rPr>
      <t>C, razmirje energijske učinkovitosti ERR in COP v skladu s TSG-1-004:2010</t>
    </r>
  </si>
  <si>
    <t>Ventilacijska komora notranje izvedbe za postavitev v prostor, za dovod zraka v dvigalni jašek in njegov predprostor, npr. Klima Celje KC 2,5/2,5 - 25.N ali odgovarjajoče, izdobavljena s podložnimi profili. Sestava naprave:</t>
  </si>
  <si>
    <t>SKUPAJ NADTLAK GASILSKA DVIGALA</t>
  </si>
  <si>
    <t>B x H = 1200x400</t>
  </si>
  <si>
    <t>Dimna loputa požarne odpornosti 120min z EM pogonom 230V, za odpiranje iz požarne centrale, npr SystemAir DKIS1 1200x 400mm pogon DV7</t>
  </si>
  <si>
    <t>Rešetka za vgradnjo na zid npr. Lindab AR-3, komplet z vgradnjo, vse izdelano po izmirah na objektu</t>
  </si>
  <si>
    <t>Nadtlak v stopniščih</t>
  </si>
  <si>
    <t>-Dovodna ventilacijska enota 1M   z vgrajenim ventilatorjem  z FR delovanjem in zaščiti motorja IP 55, z jermenskim pogonom P=7,5kW</t>
  </si>
  <si>
    <t xml:space="preserve">        28555  m3/h </t>
  </si>
  <si>
    <t xml:space="preserve">       500 0Pa</t>
  </si>
  <si>
    <t>Zunanja rešetka za vgradnjo na zid npr. Lindab AZR-4/3, komplet z vgradnjo, vse izdelano po izmirah na objektu</t>
  </si>
  <si>
    <t>B x H =1050x500</t>
  </si>
  <si>
    <t>B x H = 1100x500</t>
  </si>
  <si>
    <t>B x H =425x1225</t>
  </si>
  <si>
    <t>Rešetka za vgradnjo na zid npr. Lindab AZR-4 v kombinaciji z regulacijsko žaluzijo RŽ-1, komplet z vgradnjo, vse izdelano po izmirah na objektu</t>
  </si>
  <si>
    <t>B x H =500x410</t>
  </si>
  <si>
    <t>B x H =1025x525</t>
  </si>
  <si>
    <t>EIS 120, kanali izdelani v skladu s EN 13501-3 in 4, EN 12101-7, konstrukcija pa EN 1505 in EN 1006</t>
  </si>
  <si>
    <t>Rešetka za vgradnjo na zid npr. Lindab AZR-4 v kombinaciji z samodvižno žaluzijo JNŽ-6, komplet z vgradnjo, vse izdelano po izmirah na objektu</t>
  </si>
  <si>
    <t>SKUPAJ NADTLAK STOPNIŠČA</t>
  </si>
  <si>
    <t>Nadtlak v gasilskih dvigalih</t>
  </si>
  <si>
    <t xml:space="preserve">        34700 m3/h </t>
  </si>
  <si>
    <t xml:space="preserve">      1180 Pa</t>
  </si>
  <si>
    <t>B x H =1225x425</t>
  </si>
  <si>
    <t>Dimenzije B/H:  150/150mm L=400 mm</t>
  </si>
  <si>
    <t>Dimenzije B/H:  600/200mm L=400 mm</t>
  </si>
  <si>
    <t>Dimenzije B/H:  500/700mm L=400 mm</t>
  </si>
  <si>
    <t>Dimenzije B/H:  650/250mm L=400 mm</t>
  </si>
  <si>
    <t>Dimenzije B/H:  750/1100mm L=400 mm</t>
  </si>
  <si>
    <t>Tip:                         PL-19 K120, T1,2, E16</t>
  </si>
  <si>
    <t>Požarna loputa - okrogle za vgradnjo v zid</t>
  </si>
  <si>
    <t>Tip:                         PL-20 K120, T1,2, E16</t>
  </si>
  <si>
    <t>Dimenzije fi 700 L=400 mm</t>
  </si>
  <si>
    <t>Tlačna preizkušnja suhega hidrantnega voda s tlakom p= 10 bar in regulacija</t>
  </si>
  <si>
    <t>Zagon ventilacijske naprave, vreguliranje sistema in nastavitev avtomatike, meritev prezračevanje, preizkus funkcionalnosti sistema,  meritev nadtlaka, izdelava poročila o meritvah,  poučitev upravljalca</t>
  </si>
  <si>
    <t>8.</t>
  </si>
  <si>
    <t>Požarna ureditev obstoječih kanalov in požarnih sektorjev</t>
  </si>
  <si>
    <t>Zapiranje razvoda medicinskih plinov, praznenje sistema. Odstranitev parapetnih doz zaradi montaže požarne stene v sobi nameji sektorja. Dobava in vgradnja novih doz medicinskih plinov (9x) z montažo na drugo lokacijo v novem parepetnem kanalu, ki se vgradi na novo požarno steno, polnenje sistema.</t>
  </si>
  <si>
    <t>Demontaža obstoječe z.e  VRV II Daikin sistama za 16,15 in 8 etažo z izpustom plina v urejene jekleneke, skladiščenje za časa gradnje, ponovna montaža na novo lokacijo po izgradnji dvigal ter polnenjem sistema s plinom, ponovni zagon naprave</t>
  </si>
  <si>
    <t>Izdelava podaljšanja cevnih povezav med hladilnim agregatom in napravami v kuhinji (klet 2) v novi kineti, ki bo povezovala objekt stolpnice in ploščadi agregata z cevmi DN 100 l=36 m z izolacijo AC 32 mm+tervol 5cm, z konzolami, praznenjem in polnenjem sistama z glikolom 80l</t>
  </si>
  <si>
    <t>Medkanalski ventilator za pretok 3500m3/h, 250Pa , 400V, 2940W, 4,3A.npr. tip SystemAir MUB 100 630 EC</t>
  </si>
  <si>
    <t>600x800</t>
  </si>
  <si>
    <t>B x H =425x425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</si>
</sst>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S_k_-;\-* #,##0.00\ _S_k_-;_-* &quot;-&quot;??\ _S_k_-;_-@_-"/>
    <numFmt numFmtId="165" formatCode="0.0"/>
    <numFmt numFmtId="166" formatCode="_(* #,##0.00_);_(* \(#,##0.00\);_(* &quot;-&quot;??_);_(@_)"/>
    <numFmt numFmtId="167" formatCode="#,##0.00\ [$€-1]"/>
    <numFmt numFmtId="168" formatCode="#,##0.00\ &quot;€&quot;"/>
  </numFmts>
  <fonts count="5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sz val="14"/>
      <name val="Times New Roman CE"/>
      <family val="1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color indexed="8"/>
      <name val="Times New Roman CE"/>
      <family val="1"/>
      <charset val="238"/>
    </font>
    <font>
      <b/>
      <sz val="11"/>
      <color indexed="8"/>
      <name val="Times New Roman CE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Symbol"/>
      <family val="1"/>
      <charset val="2"/>
    </font>
    <font>
      <sz val="12"/>
      <name val="Times New Roman"/>
      <family val="1"/>
      <charset val="238"/>
    </font>
    <font>
      <b/>
      <sz val="11"/>
      <name val="Times New Roman CE"/>
      <charset val="238"/>
    </font>
    <font>
      <b/>
      <sz val="11"/>
      <color indexed="9"/>
      <name val="Times New Roman CE"/>
      <charset val="238"/>
    </font>
    <font>
      <b/>
      <sz val="11"/>
      <color indexed="8"/>
      <name val="Times New Roman CE"/>
      <charset val="238"/>
    </font>
    <font>
      <b/>
      <sz val="11"/>
      <color indexed="9"/>
      <name val="Times New Roman"/>
      <family val="1"/>
      <charset val="238"/>
    </font>
    <font>
      <b/>
      <u/>
      <sz val="16"/>
      <name val="Arial"/>
      <family val="2"/>
      <charset val="238"/>
    </font>
    <font>
      <b/>
      <u/>
      <sz val="16"/>
      <name val="Arial Narrow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sz val="8"/>
      <name val="Arial CE"/>
      <charset val="238"/>
    </font>
    <font>
      <u/>
      <sz val="10.4"/>
      <color indexed="12"/>
      <name val="Arial CE"/>
      <charset val="238"/>
    </font>
    <font>
      <sz val="10"/>
      <name val="Arial"/>
      <family val="2"/>
      <charset val="238"/>
    </font>
    <font>
      <sz val="11"/>
      <color theme="1"/>
      <name val="Times New Roman CE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i/>
      <sz val="11"/>
      <name val="Times New Roman CE"/>
      <charset val="238"/>
    </font>
    <font>
      <sz val="8.25"/>
      <name val="Times New Roman"/>
      <family val="1"/>
      <charset val="238"/>
    </font>
    <font>
      <b/>
      <sz val="8"/>
      <name val="Arial CE"/>
      <charset val="238"/>
    </font>
    <font>
      <sz val="12"/>
      <color theme="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indexed="50"/>
      <name val="Arial"/>
      <family val="2"/>
      <charset val="238"/>
    </font>
    <font>
      <sz val="10"/>
      <color indexed="12"/>
      <name val="Arial"/>
      <family val="2"/>
      <charset val="238"/>
    </font>
    <font>
      <sz val="12"/>
      <color indexed="50"/>
      <name val="Times New Roman CE"/>
      <family val="1"/>
      <charset val="238"/>
    </font>
    <font>
      <b/>
      <sz val="12"/>
      <color indexed="12"/>
      <name val="Times New Roman CE"/>
      <family val="1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 CE"/>
      <charset val="238"/>
    </font>
    <font>
      <sz val="11"/>
      <color indexed="10"/>
      <name val="Times New Roman"/>
      <family val="1"/>
      <charset val="238"/>
    </font>
    <font>
      <b/>
      <sz val="11"/>
      <color indexed="30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9.9"/>
      <name val="Times New Roman CE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indexed="9"/>
        <bgColor indexed="22"/>
      </patternFill>
    </fill>
    <fill>
      <patternFill patternType="solid">
        <fgColor theme="0" tint="-0.24994659260841701"/>
        <b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32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506">
    <xf numFmtId="0" fontId="0" fillId="0" borderId="0" xfId="0"/>
    <xf numFmtId="0" fontId="10" fillId="0" borderId="0" xfId="0" applyFont="1" applyAlignment="1">
      <alignment horizontal="center"/>
    </xf>
    <xf numFmtId="2" fontId="0" fillId="0" borderId="0" xfId="0" applyNumberFormat="1"/>
    <xf numFmtId="1" fontId="13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1" fillId="0" borderId="0" xfId="0" applyNumberFormat="1" applyFont="1" applyBorder="1"/>
    <xf numFmtId="1" fontId="14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" fontId="13" fillId="0" borderId="0" xfId="7" applyNumberFormat="1" applyFont="1" applyBorder="1" applyAlignment="1">
      <alignment horizontal="left"/>
    </xf>
    <xf numFmtId="49" fontId="11" fillId="0" borderId="0" xfId="7" applyNumberFormat="1" applyFont="1" applyBorder="1" applyAlignment="1">
      <alignment horizontal="center"/>
    </xf>
    <xf numFmtId="2" fontId="13" fillId="0" borderId="0" xfId="0" applyNumberFormat="1" applyFont="1" applyBorder="1" applyAlignment="1">
      <alignment horizontal="right"/>
    </xf>
    <xf numFmtId="49" fontId="11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2" fontId="11" fillId="0" borderId="0" xfId="0" applyNumberFormat="1" applyFont="1" applyBorder="1"/>
    <xf numFmtId="49" fontId="15" fillId="0" borderId="0" xfId="0" applyNumberFormat="1" applyFont="1" applyBorder="1"/>
    <xf numFmtId="1" fontId="16" fillId="0" borderId="0" xfId="0" applyNumberFormat="1" applyFont="1" applyBorder="1" applyAlignment="1">
      <alignment horizontal="left"/>
    </xf>
    <xf numFmtId="2" fontId="4" fillId="2" borderId="1" xfId="0" applyNumberFormat="1" applyFont="1" applyFill="1" applyBorder="1"/>
    <xf numFmtId="2" fontId="6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2" fontId="3" fillId="0" borderId="1" xfId="0" applyNumberFormat="1" applyFont="1" applyBorder="1" applyAlignment="1">
      <alignment horizontal="center"/>
    </xf>
    <xf numFmtId="2" fontId="5" fillId="0" borderId="1" xfId="0" applyNumberFormat="1" applyFont="1" applyBorder="1"/>
    <xf numFmtId="2" fontId="0" fillId="0" borderId="1" xfId="0" applyNumberFormat="1" applyBorder="1"/>
    <xf numFmtId="2" fontId="7" fillId="2" borderId="1" xfId="0" applyNumberFormat="1" applyFont="1" applyFill="1" applyBorder="1"/>
    <xf numFmtId="2" fontId="8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/>
    <xf numFmtId="2" fontId="8" fillId="0" borderId="1" xfId="0" applyNumberFormat="1" applyFont="1" applyBorder="1"/>
    <xf numFmtId="2" fontId="17" fillId="0" borderId="0" xfId="0" applyNumberFormat="1" applyFont="1"/>
    <xf numFmtId="2" fontId="19" fillId="0" borderId="0" xfId="0" applyNumberFormat="1" applyFont="1"/>
    <xf numFmtId="0" fontId="15" fillId="0" borderId="0" xfId="0" applyFont="1" applyBorder="1" applyAlignment="1">
      <alignment horizontal="center"/>
    </xf>
    <xf numFmtId="1" fontId="16" fillId="0" borderId="0" xfId="7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center"/>
    </xf>
    <xf numFmtId="2" fontId="16" fillId="0" borderId="0" xfId="0" applyNumberFormat="1" applyFont="1" applyBorder="1"/>
    <xf numFmtId="2" fontId="15" fillId="0" borderId="0" xfId="0" applyNumberFormat="1" applyFont="1" applyBorder="1"/>
    <xf numFmtId="1" fontId="13" fillId="3" borderId="0" xfId="0" applyNumberFormat="1" applyFont="1" applyFill="1" applyBorder="1" applyAlignment="1">
      <alignment horizontal="left"/>
    </xf>
    <xf numFmtId="49" fontId="11" fillId="4" borderId="2" xfId="0" applyNumberFormat="1" applyFont="1" applyFill="1" applyBorder="1"/>
    <xf numFmtId="49" fontId="11" fillId="4" borderId="3" xfId="0" applyNumberFormat="1" applyFont="1" applyFill="1" applyBorder="1"/>
    <xf numFmtId="49" fontId="11" fillId="4" borderId="4" xfId="0" applyNumberFormat="1" applyFont="1" applyFill="1" applyBorder="1"/>
    <xf numFmtId="49" fontId="11" fillId="3" borderId="0" xfId="0" applyNumberFormat="1" applyFont="1" applyFill="1" applyBorder="1"/>
    <xf numFmtId="2" fontId="13" fillId="3" borderId="0" xfId="0" applyNumberFormat="1" applyFont="1" applyFill="1" applyBorder="1"/>
    <xf numFmtId="1" fontId="13" fillId="0" borderId="1" xfId="7" applyNumberFormat="1" applyFont="1" applyBorder="1" applyAlignment="1">
      <alignment horizontal="left"/>
    </xf>
    <xf numFmtId="49" fontId="11" fillId="0" borderId="1" xfId="0" applyNumberFormat="1" applyFont="1" applyBorder="1"/>
    <xf numFmtId="1" fontId="13" fillId="0" borderId="1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wrapText="1"/>
    </xf>
    <xf numFmtId="0" fontId="23" fillId="0" borderId="0" xfId="0" applyFont="1"/>
    <xf numFmtId="0" fontId="2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justify" vertical="top"/>
    </xf>
    <xf numFmtId="2" fontId="11" fillId="0" borderId="0" xfId="0" applyNumberFormat="1" applyFont="1" applyBorder="1" applyAlignment="1">
      <alignment horizontal="justify" vertical="top"/>
    </xf>
    <xf numFmtId="2" fontId="12" fillId="0" borderId="1" xfId="0" applyNumberFormat="1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1" fontId="16" fillId="0" borderId="1" xfId="0" applyNumberFormat="1" applyFont="1" applyBorder="1" applyAlignment="1">
      <alignment horizontal="left"/>
    </xf>
    <xf numFmtId="49" fontId="15" fillId="0" borderId="1" xfId="0" applyNumberFormat="1" applyFont="1" applyBorder="1" applyAlignment="1">
      <alignment horizontal="justify" vertical="top" wrapText="1"/>
    </xf>
    <xf numFmtId="1" fontId="16" fillId="0" borderId="1" xfId="7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justify" vertical="top" wrapText="1"/>
    </xf>
    <xf numFmtId="1" fontId="15" fillId="0" borderId="0" xfId="0" applyNumberFormat="1" applyFont="1" applyBorder="1" applyAlignment="1">
      <alignment horizontal="justify" vertical="top" wrapText="1"/>
    </xf>
    <xf numFmtId="1" fontId="15" fillId="0" borderId="1" xfId="0" applyNumberFormat="1" applyFont="1" applyBorder="1" applyAlignment="1">
      <alignment horizontal="justify" vertical="top" wrapText="1"/>
    </xf>
    <xf numFmtId="1" fontId="15" fillId="0" borderId="1" xfId="7" applyNumberFormat="1" applyFont="1" applyBorder="1" applyAlignment="1">
      <alignment horizontal="left"/>
    </xf>
    <xf numFmtId="49" fontId="20" fillId="0" borderId="8" xfId="0" applyNumberFormat="1" applyFont="1" applyBorder="1" applyAlignment="1">
      <alignment horizontal="justify" vertical="top" wrapText="1"/>
    </xf>
    <xf numFmtId="2" fontId="15" fillId="0" borderId="1" xfId="0" applyNumberFormat="1" applyFont="1" applyBorder="1" applyAlignment="1">
      <alignment horizontal="justify" vertical="top"/>
    </xf>
    <xf numFmtId="2" fontId="15" fillId="0" borderId="0" xfId="0" applyNumberFormat="1" applyFont="1" applyBorder="1" applyAlignment="1">
      <alignment horizontal="justify" vertical="top"/>
    </xf>
    <xf numFmtId="4" fontId="15" fillId="0" borderId="1" xfId="7" applyNumberFormat="1" applyFont="1" applyBorder="1" applyAlignment="1">
      <alignment horizontal="right" vertical="top"/>
    </xf>
    <xf numFmtId="4" fontId="16" fillId="0" borderId="1" xfId="0" applyNumberFormat="1" applyFont="1" applyBorder="1" applyAlignment="1">
      <alignment horizontal="right" vertical="top"/>
    </xf>
    <xf numFmtId="4" fontId="15" fillId="0" borderId="0" xfId="7" applyNumberFormat="1" applyFont="1" applyBorder="1" applyAlignment="1">
      <alignment horizontal="right" vertical="top"/>
    </xf>
    <xf numFmtId="4" fontId="16" fillId="0" borderId="0" xfId="0" applyNumberFormat="1" applyFont="1" applyBorder="1" applyAlignment="1">
      <alignment horizontal="right" vertical="top"/>
    </xf>
    <xf numFmtId="4" fontId="15" fillId="0" borderId="1" xfId="0" applyNumberFormat="1" applyFont="1" applyBorder="1" applyAlignment="1">
      <alignment horizontal="right" vertical="top"/>
    </xf>
    <xf numFmtId="4" fontId="15" fillId="0" borderId="0" xfId="0" applyNumberFormat="1" applyFont="1" applyBorder="1" applyAlignment="1">
      <alignment horizontal="right" vertical="top"/>
    </xf>
    <xf numFmtId="4" fontId="11" fillId="0" borderId="0" xfId="0" applyNumberFormat="1" applyFont="1" applyBorder="1" applyAlignment="1">
      <alignment horizontal="right" vertical="top"/>
    </xf>
    <xf numFmtId="4" fontId="13" fillId="0" borderId="0" xfId="0" applyNumberFormat="1" applyFont="1" applyBorder="1" applyAlignment="1">
      <alignment horizontal="right" vertical="top"/>
    </xf>
    <xf numFmtId="1" fontId="15" fillId="0" borderId="0" xfId="0" applyNumberFormat="1" applyFont="1" applyBorder="1" applyAlignment="1">
      <alignment horizontal="left"/>
    </xf>
    <xf numFmtId="2" fontId="15" fillId="0" borderId="10" xfId="0" applyNumberFormat="1" applyFont="1" applyBorder="1" applyAlignment="1">
      <alignment horizontal="justify" vertical="top"/>
    </xf>
    <xf numFmtId="2" fontId="11" fillId="0" borderId="10" xfId="0" applyNumberFormat="1" applyFont="1" applyBorder="1" applyAlignment="1">
      <alignment horizontal="justify" vertical="top"/>
    </xf>
    <xf numFmtId="4" fontId="15" fillId="0" borderId="1" xfId="7" applyNumberFormat="1" applyFont="1" applyBorder="1" applyAlignment="1">
      <alignment horizontal="right"/>
    </xf>
    <xf numFmtId="49" fontId="15" fillId="0" borderId="1" xfId="0" applyNumberFormat="1" applyFont="1" applyBorder="1" applyAlignment="1">
      <alignment wrapText="1"/>
    </xf>
    <xf numFmtId="4" fontId="16" fillId="0" borderId="0" xfId="0" applyNumberFormat="1" applyFont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5" fillId="0" borderId="0" xfId="7" applyNumberFormat="1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4" fontId="15" fillId="0" borderId="0" xfId="0" applyNumberFormat="1" applyFont="1" applyBorder="1" applyAlignment="1">
      <alignment horizontal="right"/>
    </xf>
    <xf numFmtId="4" fontId="20" fillId="0" borderId="8" xfId="7" applyNumberFormat="1" applyFont="1" applyBorder="1" applyAlignment="1">
      <alignment horizontal="right" vertical="top"/>
    </xf>
    <xf numFmtId="4" fontId="21" fillId="0" borderId="8" xfId="7" applyNumberFormat="1" applyFont="1" applyBorder="1" applyAlignment="1">
      <alignment horizontal="right" vertical="top"/>
    </xf>
    <xf numFmtId="1" fontId="27" fillId="0" borderId="8" xfId="7" applyNumberFormat="1" applyFont="1" applyBorder="1" applyAlignment="1">
      <alignment horizontal="left"/>
    </xf>
    <xf numFmtId="4" fontId="20" fillId="0" borderId="8" xfId="7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justify" vertical="top" wrapText="1"/>
    </xf>
    <xf numFmtId="4" fontId="11" fillId="0" borderId="0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4" fontId="16" fillId="0" borderId="11" xfId="0" applyNumberFormat="1" applyFont="1" applyBorder="1" applyAlignment="1">
      <alignment horizontal="right"/>
    </xf>
    <xf numFmtId="1" fontId="21" fillId="0" borderId="8" xfId="0" applyNumberFormat="1" applyFont="1" applyBorder="1" applyAlignment="1">
      <alignment horizontal="left"/>
    </xf>
    <xf numFmtId="4" fontId="21" fillId="0" borderId="8" xfId="0" applyNumberFormat="1" applyFont="1" applyBorder="1" applyAlignment="1">
      <alignment horizontal="right" vertical="top"/>
    </xf>
    <xf numFmtId="1" fontId="13" fillId="0" borderId="11" xfId="0" applyNumberFormat="1" applyFont="1" applyBorder="1" applyAlignment="1">
      <alignment horizontal="left"/>
    </xf>
    <xf numFmtId="0" fontId="23" fillId="0" borderId="0" xfId="0" quotePrefix="1" applyFont="1" applyAlignment="1">
      <alignment wrapText="1"/>
    </xf>
    <xf numFmtId="0" fontId="10" fillId="4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0" fillId="3" borderId="0" xfId="0" applyFill="1"/>
    <xf numFmtId="0" fontId="10" fillId="3" borderId="0" xfId="0" applyFont="1" applyFill="1" applyAlignment="1">
      <alignment horizontal="center"/>
    </xf>
    <xf numFmtId="2" fontId="13" fillId="0" borderId="1" xfId="0" applyNumberFormat="1" applyFont="1" applyBorder="1"/>
    <xf numFmtId="0" fontId="24" fillId="0" borderId="0" xfId="0" applyFont="1" applyBorder="1" applyAlignment="1">
      <alignment horizontal="left"/>
    </xf>
    <xf numFmtId="4" fontId="15" fillId="0" borderId="11" xfId="0" applyNumberFormat="1" applyFont="1" applyBorder="1" applyAlignment="1">
      <alignment horizontal="center" vertical="top"/>
    </xf>
    <xf numFmtId="2" fontId="16" fillId="0" borderId="11" xfId="0" applyNumberFormat="1" applyFont="1" applyBorder="1" applyAlignment="1">
      <alignment horizontal="right"/>
    </xf>
    <xf numFmtId="0" fontId="15" fillId="0" borderId="3" xfId="0" applyFont="1" applyBorder="1" applyAlignment="1">
      <alignment horizontal="center"/>
    </xf>
    <xf numFmtId="49" fontId="11" fillId="0" borderId="13" xfId="0" applyNumberFormat="1" applyFont="1" applyBorder="1"/>
    <xf numFmtId="2" fontId="13" fillId="0" borderId="13" xfId="0" applyNumberFormat="1" applyFont="1" applyBorder="1" applyAlignment="1">
      <alignment horizontal="right"/>
    </xf>
    <xf numFmtId="49" fontId="11" fillId="0" borderId="10" xfId="0" applyNumberFormat="1" applyFont="1" applyBorder="1"/>
    <xf numFmtId="49" fontId="11" fillId="0" borderId="11" xfId="0" applyNumberFormat="1" applyFont="1" applyBorder="1" applyAlignment="1">
      <alignment horizontal="center"/>
    </xf>
    <xf numFmtId="49" fontId="11" fillId="0" borderId="11" xfId="0" applyNumberFormat="1" applyFont="1" applyBorder="1"/>
    <xf numFmtId="1" fontId="11" fillId="0" borderId="11" xfId="0" quotePrefix="1" applyNumberFormat="1" applyFont="1" applyBorder="1" applyAlignment="1">
      <alignment horizontal="left" wrapText="1"/>
    </xf>
    <xf numFmtId="49" fontId="11" fillId="0" borderId="9" xfId="0" applyNumberFormat="1" applyFont="1" applyBorder="1" applyAlignment="1">
      <alignment horizontal="center"/>
    </xf>
    <xf numFmtId="1" fontId="11" fillId="0" borderId="9" xfId="0" quotePrefix="1" applyNumberFormat="1" applyFont="1" applyBorder="1" applyAlignment="1">
      <alignment horizontal="left" wrapText="1"/>
    </xf>
    <xf numFmtId="1" fontId="13" fillId="0" borderId="10" xfId="0" applyNumberFormat="1" applyFont="1" applyBorder="1" applyAlignment="1">
      <alignment horizontal="left"/>
    </xf>
    <xf numFmtId="2" fontId="13" fillId="0" borderId="11" xfId="0" applyNumberFormat="1" applyFont="1" applyBorder="1" applyAlignment="1">
      <alignment horizontal="right"/>
    </xf>
    <xf numFmtId="2" fontId="13" fillId="0" borderId="9" xfId="0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center"/>
    </xf>
    <xf numFmtId="49" fontId="11" fillId="0" borderId="1" xfId="7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right"/>
    </xf>
    <xf numFmtId="2" fontId="11" fillId="3" borderId="1" xfId="0" applyNumberFormat="1" applyFont="1" applyFill="1" applyBorder="1" applyAlignment="1">
      <alignment horizontal="justify" vertical="top"/>
    </xf>
    <xf numFmtId="49" fontId="11" fillId="3" borderId="1" xfId="0" applyNumberFormat="1" applyFont="1" applyFill="1" applyBorder="1"/>
    <xf numFmtId="1" fontId="13" fillId="3" borderId="1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right"/>
    </xf>
    <xf numFmtId="4" fontId="16" fillId="0" borderId="14" xfId="0" applyNumberFormat="1" applyFont="1" applyBorder="1" applyAlignment="1">
      <alignment horizontal="right" vertical="top"/>
    </xf>
    <xf numFmtId="2" fontId="15" fillId="0" borderId="0" xfId="0" applyNumberFormat="1" applyFont="1" applyBorder="1" applyAlignment="1">
      <alignment horizontal="left" vertical="top"/>
    </xf>
    <xf numFmtId="49" fontId="15" fillId="0" borderId="0" xfId="0" applyNumberFormat="1" applyFont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vertical="top" wrapText="1"/>
    </xf>
    <xf numFmtId="49" fontId="11" fillId="3" borderId="0" xfId="0" applyNumberFormat="1" applyFont="1" applyFill="1" applyBorder="1" applyAlignment="1">
      <alignment horizontal="right"/>
    </xf>
    <xf numFmtId="2" fontId="14" fillId="3" borderId="0" xfId="0" applyNumberFormat="1" applyFont="1" applyFill="1" applyBorder="1"/>
    <xf numFmtId="1" fontId="14" fillId="3" borderId="0" xfId="0" applyNumberFormat="1" applyFont="1" applyFill="1" applyBorder="1" applyAlignment="1">
      <alignment horizontal="left"/>
    </xf>
    <xf numFmtId="49" fontId="12" fillId="3" borderId="0" xfId="0" applyNumberFormat="1" applyFont="1" applyFill="1" applyBorder="1" applyAlignment="1">
      <alignment horizontal="center"/>
    </xf>
    <xf numFmtId="2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horizontal="center" wrapText="1"/>
    </xf>
    <xf numFmtId="1" fontId="14" fillId="3" borderId="1" xfId="0" applyNumberFormat="1" applyFont="1" applyFill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 wrapText="1"/>
    </xf>
    <xf numFmtId="2" fontId="14" fillId="3" borderId="1" xfId="0" applyNumberFormat="1" applyFont="1" applyFill="1" applyBorder="1" applyAlignment="1">
      <alignment horizontal="center" wrapText="1"/>
    </xf>
    <xf numFmtId="0" fontId="11" fillId="3" borderId="0" xfId="0" applyFont="1" applyFill="1" applyBorder="1" applyAlignment="1">
      <alignment horizontal="center" wrapText="1"/>
    </xf>
    <xf numFmtId="49" fontId="11" fillId="3" borderId="0" xfId="0" applyNumberFormat="1" applyFont="1" applyFill="1" applyBorder="1" applyAlignment="1">
      <alignment wrapText="1"/>
    </xf>
    <xf numFmtId="2" fontId="11" fillId="3" borderId="0" xfId="0" applyNumberFormat="1" applyFont="1" applyFill="1" applyBorder="1" applyAlignment="1">
      <alignment horizontal="center"/>
    </xf>
    <xf numFmtId="49" fontId="11" fillId="3" borderId="0" xfId="0" applyNumberFormat="1" applyFont="1" applyFill="1" applyBorder="1" applyAlignment="1">
      <alignment horizontal="left"/>
    </xf>
    <xf numFmtId="1" fontId="13" fillId="3" borderId="0" xfId="7" applyNumberFormat="1" applyFont="1" applyFill="1" applyBorder="1" applyAlignment="1">
      <alignment horizontal="left"/>
    </xf>
    <xf numFmtId="49" fontId="11" fillId="3" borderId="0" xfId="7" applyNumberFormat="1" applyFont="1" applyFill="1" applyBorder="1" applyAlignment="1">
      <alignment horizontal="center"/>
    </xf>
    <xf numFmtId="49" fontId="11" fillId="3" borderId="0" xfId="0" applyNumberFormat="1" applyFont="1" applyFill="1" applyBorder="1" applyAlignment="1">
      <alignment horizontal="center"/>
    </xf>
    <xf numFmtId="4" fontId="13" fillId="3" borderId="1" xfId="0" applyNumberFormat="1" applyFont="1" applyFill="1" applyBorder="1" applyAlignment="1">
      <alignment horizontal="right" vertical="center"/>
    </xf>
    <xf numFmtId="2" fontId="11" fillId="3" borderId="0" xfId="0" applyNumberFormat="1" applyFont="1" applyFill="1" applyBorder="1" applyAlignment="1">
      <alignment horizontal="justify" vertical="top"/>
    </xf>
    <xf numFmtId="4" fontId="13" fillId="3" borderId="0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/>
    </xf>
    <xf numFmtId="4" fontId="11" fillId="3" borderId="0" xfId="0" applyNumberFormat="1" applyFont="1" applyFill="1" applyBorder="1" applyAlignment="1">
      <alignment horizontal="right" vertical="center"/>
    </xf>
    <xf numFmtId="4" fontId="11" fillId="3" borderId="0" xfId="0" applyNumberFormat="1" applyFont="1" applyFill="1" applyBorder="1" applyAlignment="1">
      <alignment horizontal="right"/>
    </xf>
    <xf numFmtId="49" fontId="11" fillId="3" borderId="1" xfId="0" applyNumberFormat="1" applyFont="1" applyFill="1" applyBorder="1" applyAlignment="1">
      <alignment wrapText="1"/>
    </xf>
    <xf numFmtId="2" fontId="11" fillId="3" borderId="0" xfId="0" applyNumberFormat="1" applyFont="1" applyFill="1" applyBorder="1"/>
    <xf numFmtId="49" fontId="15" fillId="3" borderId="0" xfId="0" applyNumberFormat="1" applyFont="1" applyFill="1" applyBorder="1"/>
    <xf numFmtId="2" fontId="15" fillId="3" borderId="0" xfId="0" applyNumberFormat="1" applyFont="1" applyFill="1" applyBorder="1" applyAlignment="1">
      <alignment horizontal="justify" vertical="top"/>
    </xf>
    <xf numFmtId="49" fontId="15" fillId="3" borderId="0" xfId="0" applyNumberFormat="1" applyFont="1" applyFill="1" applyBorder="1" applyAlignment="1">
      <alignment horizontal="justify" vertical="top" wrapText="1"/>
    </xf>
    <xf numFmtId="1" fontId="16" fillId="3" borderId="0" xfId="0" applyNumberFormat="1" applyFont="1" applyFill="1" applyBorder="1" applyAlignment="1">
      <alignment horizontal="left"/>
    </xf>
    <xf numFmtId="4" fontId="15" fillId="3" borderId="0" xfId="0" applyNumberFormat="1" applyFont="1" applyFill="1" applyBorder="1" applyAlignment="1">
      <alignment horizontal="right" vertical="top"/>
    </xf>
    <xf numFmtId="4" fontId="16" fillId="3" borderId="0" xfId="0" applyNumberFormat="1" applyFont="1" applyFill="1" applyBorder="1" applyAlignment="1">
      <alignment horizontal="right" vertical="top"/>
    </xf>
    <xf numFmtId="4" fontId="15" fillId="3" borderId="0" xfId="0" applyNumberFormat="1" applyFont="1" applyFill="1" applyBorder="1" applyAlignment="1">
      <alignment horizontal="right"/>
    </xf>
    <xf numFmtId="49" fontId="24" fillId="3" borderId="8" xfId="0" applyNumberFormat="1" applyFont="1" applyFill="1" applyBorder="1" applyAlignment="1">
      <alignment horizontal="left"/>
    </xf>
    <xf numFmtId="1" fontId="25" fillId="3" borderId="8" xfId="7" applyNumberFormat="1" applyFont="1" applyFill="1" applyBorder="1" applyAlignment="1">
      <alignment horizontal="left"/>
    </xf>
    <xf numFmtId="4" fontId="24" fillId="3" borderId="8" xfId="7" applyNumberFormat="1" applyFont="1" applyFill="1" applyBorder="1" applyAlignment="1">
      <alignment horizontal="right" vertical="center"/>
    </xf>
    <xf numFmtId="4" fontId="26" fillId="3" borderId="8" xfId="7" applyNumberFormat="1" applyFont="1" applyFill="1" applyBorder="1" applyAlignment="1">
      <alignment horizontal="right" vertical="center"/>
    </xf>
    <xf numFmtId="4" fontId="24" fillId="3" borderId="8" xfId="7" applyNumberFormat="1" applyFont="1" applyFill="1" applyBorder="1" applyAlignment="1">
      <alignment horizontal="right"/>
    </xf>
    <xf numFmtId="1" fontId="13" fillId="3" borderId="0" xfId="0" applyNumberFormat="1" applyFont="1" applyFill="1" applyBorder="1" applyAlignment="1">
      <alignment horizontal="left" vertical="center"/>
    </xf>
    <xf numFmtId="49" fontId="11" fillId="3" borderId="0" xfId="0" applyNumberFormat="1" applyFont="1" applyFill="1" applyBorder="1" applyAlignment="1">
      <alignment horizontal="right" vertical="center"/>
    </xf>
    <xf numFmtId="2" fontId="13" fillId="3" borderId="0" xfId="0" applyNumberFormat="1" applyFont="1" applyFill="1" applyBorder="1" applyAlignment="1">
      <alignment horizontal="right" vertical="center"/>
    </xf>
    <xf numFmtId="49" fontId="11" fillId="3" borderId="0" xfId="0" applyNumberFormat="1" applyFont="1" applyFill="1" applyBorder="1" applyAlignment="1">
      <alignment horizontal="left" vertical="center"/>
    </xf>
    <xf numFmtId="2" fontId="13" fillId="3" borderId="0" xfId="0" applyNumberFormat="1" applyFont="1" applyFill="1" applyBorder="1" applyAlignment="1">
      <alignment horizontal="left" vertical="center"/>
    </xf>
    <xf numFmtId="0" fontId="2" fillId="0" borderId="0" xfId="0" applyFont="1"/>
    <xf numFmtId="2" fontId="15" fillId="0" borderId="1" xfId="0" applyNumberFormat="1" applyFont="1" applyBorder="1" applyAlignment="1">
      <alignment horizontal="left" vertical="top"/>
    </xf>
    <xf numFmtId="49" fontId="15" fillId="0" borderId="1" xfId="0" applyNumberFormat="1" applyFont="1" applyBorder="1" applyAlignment="1">
      <alignment horizontal="left"/>
    </xf>
    <xf numFmtId="49" fontId="15" fillId="0" borderId="1" xfId="0" applyNumberFormat="1" applyFont="1" applyBorder="1"/>
    <xf numFmtId="4" fontId="1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49" fontId="15" fillId="0" borderId="14" xfId="0" applyNumberFormat="1" applyFont="1" applyBorder="1" applyAlignment="1">
      <alignment horizontal="justify" vertical="top" wrapText="1"/>
    </xf>
    <xf numFmtId="1" fontId="16" fillId="0" borderId="14" xfId="0" applyNumberFormat="1" applyFont="1" applyBorder="1" applyAlignment="1">
      <alignment horizontal="left"/>
    </xf>
    <xf numFmtId="2" fontId="15" fillId="0" borderId="4" xfId="0" applyNumberFormat="1" applyFont="1" applyBorder="1" applyAlignment="1">
      <alignment horizontal="justify" vertical="top"/>
    </xf>
    <xf numFmtId="49" fontId="15" fillId="0" borderId="15" xfId="0" applyNumberFormat="1" applyFont="1" applyBorder="1" applyAlignment="1">
      <alignment horizontal="justify" vertical="top" wrapText="1"/>
    </xf>
    <xf numFmtId="1" fontId="16" fillId="0" borderId="15" xfId="0" applyNumberFormat="1" applyFont="1" applyBorder="1" applyAlignment="1">
      <alignment horizontal="left"/>
    </xf>
    <xf numFmtId="4" fontId="15" fillId="0" borderId="15" xfId="0" applyNumberFormat="1" applyFont="1" applyBorder="1" applyAlignment="1">
      <alignment horizontal="right" vertical="top"/>
    </xf>
    <xf numFmtId="4" fontId="16" fillId="0" borderId="15" xfId="0" applyNumberFormat="1" applyFont="1" applyBorder="1" applyAlignment="1">
      <alignment horizontal="right" vertical="top"/>
    </xf>
    <xf numFmtId="4" fontId="15" fillId="0" borderId="15" xfId="0" applyNumberFormat="1" applyFont="1" applyBorder="1" applyAlignment="1">
      <alignment horizontal="right"/>
    </xf>
    <xf numFmtId="2" fontId="15" fillId="0" borderId="2" xfId="0" applyNumberFormat="1" applyFont="1" applyBorder="1" applyAlignment="1">
      <alignment horizontal="justify" vertical="top"/>
    </xf>
    <xf numFmtId="4" fontId="15" fillId="0" borderId="14" xfId="0" applyNumberFormat="1" applyFont="1" applyBorder="1" applyAlignment="1">
      <alignment horizontal="right" vertical="top"/>
    </xf>
    <xf numFmtId="4" fontId="15" fillId="0" borderId="14" xfId="0" applyNumberFormat="1" applyFont="1" applyBorder="1" applyAlignment="1">
      <alignment horizontal="right"/>
    </xf>
    <xf numFmtId="2" fontId="35" fillId="5" borderId="2" xfId="0" applyNumberFormat="1" applyFont="1" applyFill="1" applyBorder="1"/>
    <xf numFmtId="2" fontId="35" fillId="5" borderId="5" xfId="0" applyNumberFormat="1" applyFont="1" applyFill="1" applyBorder="1"/>
    <xf numFmtId="2" fontId="35" fillId="5" borderId="3" xfId="0" applyNumberFormat="1" applyFont="1" applyFill="1" applyBorder="1"/>
    <xf numFmtId="2" fontId="35" fillId="5" borderId="6" xfId="0" applyNumberFormat="1" applyFont="1" applyFill="1" applyBorder="1"/>
    <xf numFmtId="2" fontId="35" fillId="5" borderId="4" xfId="0" applyNumberFormat="1" applyFont="1" applyFill="1" applyBorder="1"/>
    <xf numFmtId="2" fontId="35" fillId="5" borderId="7" xfId="0" applyNumberFormat="1" applyFont="1" applyFill="1" applyBorder="1"/>
    <xf numFmtId="2" fontId="11" fillId="0" borderId="1" xfId="0" applyNumberFormat="1" applyFont="1" applyBorder="1"/>
    <xf numFmtId="4" fontId="11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4" fontId="11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wrapText="1"/>
    </xf>
    <xf numFmtId="2" fontId="11" fillId="0" borderId="1" xfId="0" applyNumberFormat="1" applyFont="1" applyBorder="1" applyAlignment="1">
      <alignment horizontal="left" vertical="top"/>
    </xf>
    <xf numFmtId="4" fontId="11" fillId="0" borderId="1" xfId="7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left"/>
    </xf>
    <xf numFmtId="1" fontId="11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2" fontId="11" fillId="0" borderId="1" xfId="0" applyNumberFormat="1" applyFont="1" applyBorder="1" applyAlignment="1">
      <alignment horizontal="left"/>
    </xf>
    <xf numFmtId="2" fontId="13" fillId="0" borderId="15" xfId="0" applyNumberFormat="1" applyFont="1" applyBorder="1" applyAlignment="1">
      <alignment horizontal="right"/>
    </xf>
    <xf numFmtId="49" fontId="11" fillId="0" borderId="15" xfId="0" applyNumberFormat="1" applyFont="1" applyBorder="1"/>
    <xf numFmtId="1" fontId="16" fillId="0" borderId="0" xfId="7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center" vertical="top"/>
    </xf>
    <xf numFmtId="2" fontId="11" fillId="0" borderId="1" xfId="0" applyNumberFormat="1" applyFont="1" applyBorder="1" applyAlignment="1">
      <alignment vertical="top"/>
    </xf>
    <xf numFmtId="1" fontId="15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wrapText="1"/>
    </xf>
    <xf numFmtId="1" fontId="11" fillId="0" borderId="1" xfId="7" applyNumberFormat="1" applyFont="1" applyBorder="1" applyAlignment="1">
      <alignment horizontal="left"/>
    </xf>
    <xf numFmtId="1" fontId="11" fillId="0" borderId="15" xfId="7" applyNumberFormat="1" applyFont="1" applyBorder="1" applyAlignment="1">
      <alignment horizontal="left"/>
    </xf>
    <xf numFmtId="49" fontId="11" fillId="0" borderId="15" xfId="7" applyNumberFormat="1" applyFont="1" applyBorder="1" applyAlignment="1">
      <alignment horizontal="center"/>
    </xf>
    <xf numFmtId="1" fontId="11" fillId="0" borderId="13" xfId="7" applyNumberFormat="1" applyFont="1" applyBorder="1" applyAlignment="1">
      <alignment horizontal="left"/>
    </xf>
    <xf numFmtId="49" fontId="11" fillId="0" borderId="13" xfId="7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left" vertical="top" wrapText="1"/>
    </xf>
    <xf numFmtId="4" fontId="13" fillId="0" borderId="1" xfId="0" applyNumberFormat="1" applyFont="1" applyBorder="1"/>
    <xf numFmtId="2" fontId="11" fillId="0" borderId="2" xfId="0" applyNumberFormat="1" applyFont="1" applyBorder="1" applyAlignment="1">
      <alignment horizontal="left"/>
    </xf>
    <xf numFmtId="1" fontId="13" fillId="0" borderId="14" xfId="0" applyNumberFormat="1" applyFont="1" applyBorder="1" applyAlignment="1">
      <alignment horizontal="left"/>
    </xf>
    <xf numFmtId="4" fontId="11" fillId="0" borderId="14" xfId="7" applyNumberFormat="1" applyFont="1" applyBorder="1" applyAlignment="1">
      <alignment horizontal="right"/>
    </xf>
    <xf numFmtId="4" fontId="13" fillId="0" borderId="14" xfId="0" applyNumberFormat="1" applyFont="1" applyBorder="1"/>
    <xf numFmtId="49" fontId="11" fillId="0" borderId="14" xfId="7" applyNumberFormat="1" applyFont="1" applyBorder="1" applyAlignment="1">
      <alignment horizontal="center"/>
    </xf>
    <xf numFmtId="1" fontId="27" fillId="0" borderId="0" xfId="7" applyNumberFormat="1" applyFont="1" applyBorder="1" applyAlignment="1">
      <alignment horizontal="left"/>
    </xf>
    <xf numFmtId="4" fontId="20" fillId="0" borderId="0" xfId="7" applyNumberFormat="1" applyFont="1" applyBorder="1" applyAlignment="1">
      <alignment horizontal="right" vertical="top"/>
    </xf>
    <xf numFmtId="4" fontId="21" fillId="0" borderId="0" xfId="7" applyNumberFormat="1" applyFont="1" applyBorder="1" applyAlignment="1">
      <alignment horizontal="right" vertical="top"/>
    </xf>
    <xf numFmtId="4" fontId="20" fillId="0" borderId="0" xfId="7" applyNumberFormat="1" applyFont="1" applyBorder="1" applyAlignment="1">
      <alignment horizontal="right"/>
    </xf>
    <xf numFmtId="2" fontId="13" fillId="0" borderId="10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right"/>
    </xf>
    <xf numFmtId="4" fontId="13" fillId="0" borderId="11" xfId="0" applyNumberFormat="1" applyFont="1" applyBorder="1" applyAlignment="1">
      <alignment horizontal="right"/>
    </xf>
    <xf numFmtId="4" fontId="13" fillId="0" borderId="9" xfId="0" applyNumberFormat="1" applyFont="1" applyBorder="1" applyAlignment="1">
      <alignment horizontal="right"/>
    </xf>
    <xf numFmtId="49" fontId="15" fillId="0" borderId="0" xfId="0" applyNumberFormat="1" applyFont="1" applyBorder="1" applyAlignment="1">
      <alignment horizontal="left"/>
    </xf>
    <xf numFmtId="2" fontId="16" fillId="0" borderId="0" xfId="0" applyNumberFormat="1" applyFont="1" applyBorder="1" applyAlignment="1">
      <alignment horizontal="right"/>
    </xf>
    <xf numFmtId="2" fontId="15" fillId="4" borderId="2" xfId="0" applyNumberFormat="1" applyFont="1" applyFill="1" applyBorder="1"/>
    <xf numFmtId="2" fontId="15" fillId="4" borderId="5" xfId="0" applyNumberFormat="1" applyFont="1" applyFill="1" applyBorder="1"/>
    <xf numFmtId="2" fontId="16" fillId="3" borderId="0" xfId="0" applyNumberFormat="1" applyFont="1" applyFill="1" applyBorder="1"/>
    <xf numFmtId="2" fontId="15" fillId="4" borderId="3" xfId="0" applyNumberFormat="1" applyFont="1" applyFill="1" applyBorder="1"/>
    <xf numFmtId="2" fontId="15" fillId="4" borderId="6" xfId="0" applyNumberFormat="1" applyFont="1" applyFill="1" applyBorder="1"/>
    <xf numFmtId="2" fontId="15" fillId="4" borderId="4" xfId="0" applyNumberFormat="1" applyFont="1" applyFill="1" applyBorder="1"/>
    <xf numFmtId="2" fontId="15" fillId="4" borderId="7" xfId="0" applyNumberFormat="1" applyFont="1" applyFill="1" applyBorder="1"/>
    <xf numFmtId="49" fontId="15" fillId="0" borderId="0" xfId="0" applyNumberFormat="1" applyFont="1" applyBorder="1" applyAlignment="1">
      <alignment horizontal="right"/>
    </xf>
    <xf numFmtId="2" fontId="21" fillId="0" borderId="0" xfId="0" applyNumberFormat="1" applyFont="1" applyBorder="1"/>
    <xf numFmtId="1" fontId="21" fillId="0" borderId="0" xfId="0" applyNumberFormat="1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2" fontId="20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1" fontId="21" fillId="0" borderId="1" xfId="0" applyNumberFormat="1" applyFont="1" applyBorder="1" applyAlignment="1">
      <alignment horizontal="left" wrapText="1"/>
    </xf>
    <xf numFmtId="49" fontId="20" fillId="0" borderId="1" xfId="0" applyNumberFormat="1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left" wrapText="1"/>
    </xf>
    <xf numFmtId="49" fontId="15" fillId="0" borderId="0" xfId="7" applyNumberFormat="1" applyFont="1" applyBorder="1" applyAlignment="1">
      <alignment horizontal="center"/>
    </xf>
    <xf numFmtId="1" fontId="13" fillId="0" borderId="1" xfId="7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left"/>
    </xf>
    <xf numFmtId="1" fontId="13" fillId="0" borderId="1" xfId="0" applyNumberFormat="1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49" fontId="31" fillId="0" borderId="0" xfId="0" applyNumberFormat="1" applyFont="1" applyBorder="1" applyAlignment="1">
      <alignment horizontal="center"/>
    </xf>
    <xf numFmtId="49" fontId="31" fillId="0" borderId="0" xfId="0" applyNumberFormat="1" applyFont="1" applyBorder="1"/>
    <xf numFmtId="1" fontId="13" fillId="0" borderId="0" xfId="0" applyNumberFormat="1" applyFont="1" applyBorder="1" applyAlignment="1">
      <alignment horizontal="center"/>
    </xf>
    <xf numFmtId="1" fontId="16" fillId="0" borderId="1" xfId="0" applyNumberFormat="1" applyFont="1" applyBorder="1" applyAlignment="1">
      <alignment horizontal="right"/>
    </xf>
    <xf numFmtId="4" fontId="15" fillId="0" borderId="1" xfId="0" applyNumberFormat="1" applyFont="1" applyBorder="1"/>
    <xf numFmtId="4" fontId="16" fillId="0" borderId="1" xfId="0" applyNumberFormat="1" applyFont="1" applyBorder="1"/>
    <xf numFmtId="49" fontId="15" fillId="0" borderId="1" xfId="0" quotePrefix="1" applyNumberFormat="1" applyFont="1" applyBorder="1"/>
    <xf numFmtId="1" fontId="16" fillId="0" borderId="0" xfId="0" applyNumberFormat="1" applyFont="1" applyBorder="1" applyAlignment="1">
      <alignment horizontal="right"/>
    </xf>
    <xf numFmtId="0" fontId="15" fillId="0" borderId="0" xfId="0" applyNumberFormat="1" applyFont="1" applyBorder="1"/>
    <xf numFmtId="2" fontId="15" fillId="0" borderId="1" xfId="0" applyNumberFormat="1" applyFont="1" applyBorder="1"/>
    <xf numFmtId="49" fontId="11" fillId="0" borderId="1" xfId="0" applyNumberFormat="1" applyFont="1" applyBorder="1" applyAlignment="1">
      <alignment horizontal="left" vertical="top" wrapText="1"/>
    </xf>
    <xf numFmtId="4" fontId="11" fillId="0" borderId="1" xfId="7" applyNumberFormat="1" applyFont="1" applyBorder="1" applyAlignment="1">
      <alignment horizontal="right" vertical="center"/>
    </xf>
    <xf numFmtId="4" fontId="11" fillId="0" borderId="0" xfId="7" applyNumberFormat="1" applyFont="1" applyBorder="1" applyAlignment="1">
      <alignment horizontal="right" vertical="center"/>
    </xf>
    <xf numFmtId="4" fontId="11" fillId="0" borderId="0" xfId="7" applyNumberFormat="1" applyFont="1" applyBorder="1" applyAlignment="1">
      <alignment horizontal="right"/>
    </xf>
    <xf numFmtId="2" fontId="15" fillId="0" borderId="0" xfId="0" applyNumberFormat="1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1" fontId="16" fillId="0" borderId="0" xfId="0" applyNumberFormat="1" applyFont="1" applyBorder="1" applyAlignment="1">
      <alignment horizontal="center" vertical="top"/>
    </xf>
    <xf numFmtId="49" fontId="15" fillId="0" borderId="3" xfId="0" applyNumberFormat="1" applyFont="1" applyBorder="1"/>
    <xf numFmtId="4" fontId="14" fillId="0" borderId="0" xfId="0" applyNumberFormat="1" applyFont="1" applyBorder="1"/>
    <xf numFmtId="49" fontId="12" fillId="0" borderId="0" xfId="0" applyNumberFormat="1" applyFont="1" applyBorder="1" applyAlignment="1">
      <alignment horizontal="right"/>
    </xf>
    <xf numFmtId="0" fontId="12" fillId="0" borderId="1" xfId="0" applyFont="1" applyBorder="1" applyAlignment="1">
      <alignment horizontal="left" wrapText="1"/>
    </xf>
    <xf numFmtId="1" fontId="14" fillId="0" borderId="1" xfId="0" applyNumberFormat="1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center" wrapText="1"/>
    </xf>
    <xf numFmtId="1" fontId="16" fillId="0" borderId="0" xfId="9" applyNumberFormat="1" applyFont="1" applyBorder="1" applyAlignment="1">
      <alignment horizontal="left"/>
    </xf>
    <xf numFmtId="4" fontId="15" fillId="0" borderId="0" xfId="9" applyNumberFormat="1" applyFont="1" applyBorder="1" applyAlignment="1">
      <alignment horizontal="right" vertical="top"/>
    </xf>
    <xf numFmtId="4" fontId="15" fillId="0" borderId="0" xfId="9" applyNumberFormat="1" applyFont="1" applyBorder="1" applyAlignment="1">
      <alignment horizontal="right"/>
    </xf>
    <xf numFmtId="49" fontId="20" fillId="0" borderId="8" xfId="0" applyNumberFormat="1" applyFont="1" applyBorder="1" applyAlignment="1">
      <alignment horizontal="left" vertical="top" wrapText="1"/>
    </xf>
    <xf numFmtId="4" fontId="20" fillId="0" borderId="8" xfId="9" applyNumberFormat="1" applyFont="1" applyBorder="1" applyAlignment="1">
      <alignment horizontal="right" vertical="top"/>
    </xf>
    <xf numFmtId="4" fontId="20" fillId="0" borderId="8" xfId="9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" fontId="14" fillId="0" borderId="0" xfId="0" applyNumberFormat="1" applyFont="1" applyBorder="1" applyAlignment="1">
      <alignment horizontal="center"/>
    </xf>
    <xf numFmtId="1" fontId="15" fillId="0" borderId="11" xfId="0" quotePrefix="1" applyNumberFormat="1" applyFont="1" applyBorder="1" applyAlignment="1">
      <alignment horizontal="left" vertical="top" wrapText="1"/>
    </xf>
    <xf numFmtId="1" fontId="16" fillId="0" borderId="9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left" vertical="top" wrapText="1"/>
    </xf>
    <xf numFmtId="4" fontId="13" fillId="0" borderId="0" xfId="0" applyNumberFormat="1" applyFont="1" applyBorder="1"/>
    <xf numFmtId="49" fontId="35" fillId="0" borderId="1" xfId="0" applyNumberFormat="1" applyFont="1" applyBorder="1" applyAlignment="1">
      <alignment wrapText="1"/>
    </xf>
    <xf numFmtId="0" fontId="15" fillId="0" borderId="10" xfId="0" applyFont="1" applyFill="1" applyBorder="1" applyAlignment="1">
      <alignment readingOrder="1"/>
    </xf>
    <xf numFmtId="165" fontId="15" fillId="0" borderId="10" xfId="0" applyNumberFormat="1" applyFont="1" applyFill="1" applyBorder="1" applyAlignment="1">
      <alignment horizontal="right" vertical="center"/>
    </xf>
    <xf numFmtId="167" fontId="15" fillId="0" borderId="10" xfId="0" applyNumberFormat="1" applyFont="1" applyFill="1" applyBorder="1"/>
    <xf numFmtId="0" fontId="15" fillId="0" borderId="10" xfId="0" applyFont="1" applyFill="1" applyBorder="1"/>
    <xf numFmtId="0" fontId="15" fillId="0" borderId="11" xfId="0" applyFont="1" applyFill="1" applyBorder="1" applyAlignment="1">
      <alignment readingOrder="1"/>
    </xf>
    <xf numFmtId="165" fontId="15" fillId="0" borderId="11" xfId="0" applyNumberFormat="1" applyFont="1" applyFill="1" applyBorder="1" applyAlignment="1">
      <alignment horizontal="right" vertical="center"/>
    </xf>
    <xf numFmtId="167" fontId="15" fillId="0" borderId="11" xfId="0" applyNumberFormat="1" applyFont="1" applyFill="1" applyBorder="1"/>
    <xf numFmtId="0" fontId="15" fillId="0" borderId="11" xfId="0" applyFont="1" applyFill="1" applyBorder="1"/>
    <xf numFmtId="0" fontId="15" fillId="0" borderId="9" xfId="0" applyFont="1" applyFill="1" applyBorder="1" applyAlignment="1">
      <alignment readingOrder="1"/>
    </xf>
    <xf numFmtId="165" fontId="15" fillId="0" borderId="9" xfId="0" applyNumberFormat="1" applyFont="1" applyFill="1" applyBorder="1" applyAlignment="1">
      <alignment horizontal="right" vertical="center"/>
    </xf>
    <xf numFmtId="167" fontId="15" fillId="0" borderId="9" xfId="0" applyNumberFormat="1" applyFont="1" applyFill="1" applyBorder="1"/>
    <xf numFmtId="0" fontId="36" fillId="0" borderId="10" xfId="0" applyFont="1" applyFill="1" applyBorder="1" applyAlignment="1">
      <alignment readingOrder="1"/>
    </xf>
    <xf numFmtId="165" fontId="36" fillId="0" borderId="10" xfId="0" applyNumberFormat="1" applyFont="1" applyFill="1" applyBorder="1" applyAlignment="1">
      <alignment horizontal="right" vertical="center"/>
    </xf>
    <xf numFmtId="167" fontId="36" fillId="0" borderId="10" xfId="0" applyNumberFormat="1" applyFont="1" applyFill="1" applyBorder="1"/>
    <xf numFmtId="0" fontId="36" fillId="0" borderId="10" xfId="0" applyFont="1" applyFill="1" applyBorder="1"/>
    <xf numFmtId="49" fontId="36" fillId="0" borderId="11" xfId="0" applyNumberFormat="1" applyFont="1" applyFill="1" applyBorder="1" applyAlignment="1">
      <alignment horizontal="left"/>
    </xf>
    <xf numFmtId="0" fontId="36" fillId="0" borderId="11" xfId="0" applyFont="1" applyFill="1" applyBorder="1" applyAlignment="1">
      <alignment readingOrder="1"/>
    </xf>
    <xf numFmtId="165" fontId="36" fillId="0" borderId="11" xfId="0" applyNumberFormat="1" applyFont="1" applyFill="1" applyBorder="1" applyAlignment="1">
      <alignment horizontal="right" vertical="center"/>
    </xf>
    <xf numFmtId="167" fontId="36" fillId="0" borderId="11" xfId="0" applyNumberFormat="1" applyFont="1" applyFill="1" applyBorder="1"/>
    <xf numFmtId="0" fontId="36" fillId="0" borderId="11" xfId="0" applyFont="1" applyFill="1" applyBorder="1"/>
    <xf numFmtId="4" fontId="36" fillId="0" borderId="10" xfId="0" applyNumberFormat="1" applyFont="1" applyFill="1" applyBorder="1" applyAlignment="1">
      <alignment horizontal="left"/>
    </xf>
    <xf numFmtId="0" fontId="32" fillId="0" borderId="0" xfId="0" applyFont="1" applyFill="1"/>
    <xf numFmtId="49" fontId="36" fillId="0" borderId="1" xfId="0" applyNumberFormat="1" applyFont="1" applyFill="1" applyBorder="1" applyAlignment="1">
      <alignment horizontal="left"/>
    </xf>
    <xf numFmtId="0" fontId="36" fillId="0" borderId="1" xfId="0" applyFont="1" applyFill="1" applyBorder="1" applyAlignment="1">
      <alignment wrapText="1" readingOrder="1"/>
    </xf>
    <xf numFmtId="165" fontId="36" fillId="0" borderId="1" xfId="0" applyNumberFormat="1" applyFont="1" applyFill="1" applyBorder="1" applyAlignment="1">
      <alignment horizontal="right" vertical="center"/>
    </xf>
    <xf numFmtId="4" fontId="36" fillId="0" borderId="1" xfId="0" applyNumberFormat="1" applyFont="1" applyFill="1" applyBorder="1"/>
    <xf numFmtId="0" fontId="36" fillId="0" borderId="1" xfId="0" applyFont="1" applyFill="1" applyBorder="1"/>
    <xf numFmtId="0" fontId="36" fillId="0" borderId="0" xfId="0" applyFont="1" applyFill="1" applyBorder="1" applyAlignment="1">
      <alignment readingOrder="1"/>
    </xf>
    <xf numFmtId="165" fontId="36" fillId="0" borderId="14" xfId="0" applyNumberFormat="1" applyFont="1" applyFill="1" applyBorder="1" applyAlignment="1">
      <alignment horizontal="right" vertical="center"/>
    </xf>
    <xf numFmtId="4" fontId="36" fillId="0" borderId="14" xfId="0" applyNumberFormat="1" applyFont="1" applyFill="1" applyBorder="1"/>
    <xf numFmtId="0" fontId="36" fillId="0" borderId="14" xfId="0" applyFont="1" applyFill="1" applyBorder="1"/>
    <xf numFmtId="165" fontId="36" fillId="0" borderId="15" xfId="0" applyNumberFormat="1" applyFont="1" applyFill="1" applyBorder="1" applyAlignment="1">
      <alignment horizontal="right" vertical="center"/>
    </xf>
    <xf numFmtId="167" fontId="36" fillId="0" borderId="15" xfId="0" applyNumberFormat="1" applyFont="1" applyFill="1" applyBorder="1"/>
    <xf numFmtId="0" fontId="36" fillId="0" borderId="15" xfId="0" applyFont="1" applyFill="1" applyBorder="1"/>
    <xf numFmtId="1" fontId="16" fillId="0" borderId="11" xfId="7" applyNumberFormat="1" applyFont="1" applyBorder="1" applyAlignment="1">
      <alignment horizontal="center"/>
    </xf>
    <xf numFmtId="49" fontId="15" fillId="0" borderId="11" xfId="7" applyNumberFormat="1" applyFont="1" applyBorder="1" applyAlignment="1">
      <alignment horizontal="center"/>
    </xf>
    <xf numFmtId="49" fontId="15" fillId="0" borderId="11" xfId="7" applyNumberFormat="1" applyFont="1" applyBorder="1" applyAlignment="1">
      <alignment horizontal="right"/>
    </xf>
    <xf numFmtId="1" fontId="13" fillId="0" borderId="9" xfId="7" applyNumberFormat="1" applyFont="1" applyBorder="1" applyAlignment="1">
      <alignment horizontal="left"/>
    </xf>
    <xf numFmtId="49" fontId="11" fillId="0" borderId="9" xfId="7" applyNumberFormat="1" applyFont="1" applyBorder="1" applyAlignment="1">
      <alignment horizontal="right"/>
    </xf>
    <xf numFmtId="49" fontId="11" fillId="0" borderId="9" xfId="7" applyNumberFormat="1" applyFont="1" applyBorder="1" applyAlignment="1">
      <alignment horizontal="center"/>
    </xf>
    <xf numFmtId="0" fontId="30" fillId="0" borderId="0" xfId="0" quotePrefix="1" applyFont="1" applyAlignment="1">
      <alignment wrapText="1"/>
    </xf>
    <xf numFmtId="0" fontId="23" fillId="0" borderId="0" xfId="0" quotePrefix="1" applyFont="1"/>
    <xf numFmtId="4" fontId="15" fillId="0" borderId="0" xfId="0" applyNumberFormat="1" applyFont="1" applyBorder="1" applyAlignment="1"/>
    <xf numFmtId="4" fontId="16" fillId="0" borderId="0" xfId="0" applyNumberFormat="1" applyFont="1" applyBorder="1" applyAlignment="1"/>
    <xf numFmtId="0" fontId="11" fillId="0" borderId="1" xfId="0" applyNumberFormat="1" applyFont="1" applyBorder="1" applyAlignment="1">
      <alignment horizontal="left" wrapText="1"/>
    </xf>
    <xf numFmtId="49" fontId="4" fillId="2" borderId="1" xfId="0" applyNumberFormat="1" applyFont="1" applyFill="1" applyBorder="1"/>
    <xf numFmtId="2" fontId="2" fillId="0" borderId="0" xfId="0" applyNumberFormat="1" applyFont="1"/>
    <xf numFmtId="2" fontId="6" fillId="6" borderId="1" xfId="0" applyNumberFormat="1" applyFont="1" applyFill="1" applyBorder="1" applyAlignment="1">
      <alignment horizontal="right"/>
    </xf>
    <xf numFmtId="2" fontId="2" fillId="6" borderId="1" xfId="0" applyNumberFormat="1" applyFont="1" applyFill="1" applyBorder="1" applyAlignment="1">
      <alignment horizontal="right"/>
    </xf>
    <xf numFmtId="2" fontId="7" fillId="6" borderId="1" xfId="0" applyNumberFormat="1" applyFont="1" applyFill="1" applyBorder="1" applyAlignment="1">
      <alignment horizontal="right"/>
    </xf>
    <xf numFmtId="2" fontId="6" fillId="0" borderId="16" xfId="0" applyNumberFormat="1" applyFont="1" applyBorder="1" applyAlignment="1">
      <alignment horizontal="right"/>
    </xf>
    <xf numFmtId="2" fontId="4" fillId="10" borderId="0" xfId="0" applyNumberFormat="1" applyFont="1" applyFill="1" applyBorder="1" applyAlignment="1">
      <alignment wrapText="1"/>
    </xf>
    <xf numFmtId="2" fontId="6" fillId="6" borderId="0" xfId="0" applyNumberFormat="1" applyFont="1" applyFill="1" applyBorder="1" applyAlignment="1">
      <alignment horizontal="right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49" fontId="11" fillId="5" borderId="10" xfId="0" applyNumberFormat="1" applyFont="1" applyFill="1" applyBorder="1"/>
    <xf numFmtId="49" fontId="11" fillId="5" borderId="11" xfId="0" applyNumberFormat="1" applyFont="1" applyFill="1" applyBorder="1"/>
    <xf numFmtId="49" fontId="11" fillId="5" borderId="9" xfId="0" applyNumberFormat="1" applyFont="1" applyFill="1" applyBorder="1"/>
    <xf numFmtId="49" fontId="11" fillId="9" borderId="11" xfId="0" applyNumberFormat="1" applyFont="1" applyFill="1" applyBorder="1" applyAlignment="1">
      <alignment horizontal="right"/>
    </xf>
    <xf numFmtId="49" fontId="12" fillId="9" borderId="11" xfId="0" applyNumberFormat="1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4" fontId="11" fillId="5" borderId="1" xfId="7" applyNumberFormat="1" applyFont="1" applyFill="1" applyBorder="1" applyAlignment="1">
      <alignment horizontal="right"/>
    </xf>
    <xf numFmtId="4" fontId="24" fillId="0" borderId="8" xfId="7" applyNumberFormat="1" applyFont="1" applyBorder="1" applyAlignment="1">
      <alignment horizontal="right"/>
    </xf>
    <xf numFmtId="2" fontId="11" fillId="5" borderId="1" xfId="0" applyNumberFormat="1" applyFont="1" applyFill="1" applyBorder="1" applyAlignment="1">
      <alignment horizontal="justify" vertical="top"/>
    </xf>
    <xf numFmtId="168" fontId="11" fillId="5" borderId="1" xfId="0" applyNumberFormat="1" applyFont="1" applyFill="1" applyBorder="1" applyAlignment="1">
      <alignment horizontal="left" vertical="top" wrapText="1"/>
    </xf>
    <xf numFmtId="1" fontId="11" fillId="5" borderId="1" xfId="7" applyNumberFormat="1" applyFont="1" applyFill="1" applyBorder="1" applyAlignment="1">
      <alignment horizontal="left"/>
    </xf>
    <xf numFmtId="4" fontId="11" fillId="5" borderId="1" xfId="7" applyNumberFormat="1" applyFont="1" applyFill="1" applyBorder="1" applyAlignment="1">
      <alignment horizontal="right" vertical="center"/>
    </xf>
    <xf numFmtId="4" fontId="11" fillId="5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Border="1" applyAlignment="1">
      <alignment vertical="top" wrapText="1"/>
    </xf>
    <xf numFmtId="2" fontId="40" fillId="0" borderId="0" xfId="0" applyNumberFormat="1" applyFont="1" applyBorder="1"/>
    <xf numFmtId="2" fontId="11" fillId="0" borderId="1" xfId="0" applyNumberFormat="1" applyFont="1" applyBorder="1" applyAlignment="1">
      <alignment horizontal="right" vertical="top"/>
    </xf>
    <xf numFmtId="49" fontId="22" fillId="0" borderId="0" xfId="0" applyNumberFormat="1" applyFont="1" applyBorder="1"/>
    <xf numFmtId="49" fontId="22" fillId="0" borderId="1" xfId="0" applyNumberFormat="1" applyFont="1" applyBorder="1"/>
    <xf numFmtId="2" fontId="15" fillId="5" borderId="10" xfId="0" applyNumberFormat="1" applyFont="1" applyFill="1" applyBorder="1" applyAlignment="1">
      <alignment horizontal="justify" vertical="top"/>
    </xf>
    <xf numFmtId="0" fontId="15" fillId="5" borderId="10" xfId="0" applyNumberFormat="1" applyFont="1" applyFill="1" applyBorder="1" applyAlignment="1">
      <alignment horizontal="justify" vertical="top" wrapText="1"/>
    </xf>
    <xf numFmtId="1" fontId="15" fillId="5" borderId="10" xfId="0" applyNumberFormat="1" applyFont="1" applyFill="1" applyBorder="1" applyAlignment="1">
      <alignment horizontal="left"/>
    </xf>
    <xf numFmtId="4" fontId="15" fillId="5" borderId="10" xfId="0" applyNumberFormat="1" applyFont="1" applyFill="1" applyBorder="1" applyAlignment="1"/>
    <xf numFmtId="49" fontId="15" fillId="5" borderId="10" xfId="0" applyNumberFormat="1" applyFont="1" applyFill="1" applyBorder="1"/>
    <xf numFmtId="2" fontId="15" fillId="5" borderId="9" xfId="0" applyNumberFormat="1" applyFont="1" applyFill="1" applyBorder="1" applyAlignment="1">
      <alignment horizontal="justify" vertical="top"/>
    </xf>
    <xf numFmtId="0" fontId="15" fillId="5" borderId="9" xfId="0" applyNumberFormat="1" applyFont="1" applyFill="1" applyBorder="1" applyAlignment="1">
      <alignment horizontal="justify" vertical="top" wrapText="1"/>
    </xf>
    <xf numFmtId="1" fontId="15" fillId="5" borderId="9" xfId="0" applyNumberFormat="1" applyFont="1" applyFill="1" applyBorder="1" applyAlignment="1">
      <alignment horizontal="left"/>
    </xf>
    <xf numFmtId="4" fontId="15" fillId="5" borderId="9" xfId="0" applyNumberFormat="1" applyFont="1" applyFill="1" applyBorder="1" applyAlignment="1"/>
    <xf numFmtId="49" fontId="15" fillId="5" borderId="9" xfId="0" applyNumberFormat="1" applyFont="1" applyFill="1" applyBorder="1"/>
    <xf numFmtId="2" fontId="15" fillId="0" borderId="9" xfId="0" applyNumberFormat="1" applyFont="1" applyBorder="1" applyAlignment="1">
      <alignment horizontal="justify" vertical="top"/>
    </xf>
    <xf numFmtId="49" fontId="15" fillId="0" borderId="9" xfId="0" applyNumberFormat="1" applyFont="1" applyBorder="1" applyAlignment="1">
      <alignment horizontal="justify" vertical="top" wrapText="1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49" fontId="13" fillId="0" borderId="0" xfId="0" applyNumberFormat="1" applyFont="1" applyBorder="1"/>
    <xf numFmtId="2" fontId="11" fillId="5" borderId="1" xfId="0" applyNumberFormat="1" applyFont="1" applyFill="1" applyBorder="1" applyAlignment="1">
      <alignment horizontal="center"/>
    </xf>
    <xf numFmtId="49" fontId="11" fillId="5" borderId="1" xfId="0" applyNumberFormat="1" applyFont="1" applyFill="1" applyBorder="1" applyAlignment="1">
      <alignment horizontal="left" wrapText="1"/>
    </xf>
    <xf numFmtId="1" fontId="13" fillId="5" borderId="1" xfId="7" applyNumberFormat="1" applyFont="1" applyFill="1" applyBorder="1" applyAlignment="1">
      <alignment horizontal="left"/>
    </xf>
    <xf numFmtId="49" fontId="11" fillId="5" borderId="1" xfId="7" applyNumberFormat="1" applyFont="1" applyFill="1" applyBorder="1" applyAlignment="1">
      <alignment horizontal="center"/>
    </xf>
    <xf numFmtId="2" fontId="13" fillId="5" borderId="1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/>
    </xf>
    <xf numFmtId="2" fontId="11" fillId="5" borderId="1" xfId="0" applyNumberFormat="1" applyFont="1" applyFill="1" applyBorder="1"/>
    <xf numFmtId="1" fontId="11" fillId="5" borderId="1" xfId="0" applyNumberFormat="1" applyFont="1" applyFill="1" applyBorder="1" applyAlignment="1">
      <alignment horizontal="left"/>
    </xf>
    <xf numFmtId="1" fontId="13" fillId="5" borderId="1" xfId="0" applyNumberFormat="1" applyFont="1" applyFill="1" applyBorder="1" applyAlignment="1">
      <alignment horizontal="center"/>
    </xf>
    <xf numFmtId="49" fontId="13" fillId="5" borderId="1" xfId="0" applyNumberFormat="1" applyFont="1" applyFill="1" applyBorder="1" applyAlignment="1">
      <alignment horizontal="left" vertical="top" wrapText="1"/>
    </xf>
    <xf numFmtId="49" fontId="13" fillId="5" borderId="1" xfId="7" applyNumberFormat="1" applyFont="1" applyFill="1" applyBorder="1" applyAlignment="1">
      <alignment horizontal="center"/>
    </xf>
    <xf numFmtId="49" fontId="13" fillId="5" borderId="1" xfId="0" applyNumberFormat="1" applyFont="1" applyFill="1" applyBorder="1" applyAlignment="1">
      <alignment horizontal="left"/>
    </xf>
    <xf numFmtId="49" fontId="26" fillId="5" borderId="1" xfId="0" quotePrefix="1" applyNumberFormat="1" applyFont="1" applyFill="1" applyBorder="1" applyAlignment="1">
      <alignment horizontal="left"/>
    </xf>
    <xf numFmtId="2" fontId="13" fillId="5" borderId="1" xfId="0" applyNumberFormat="1" applyFont="1" applyFill="1" applyBorder="1" applyAlignment="1">
      <alignment horizontal="center"/>
    </xf>
    <xf numFmtId="49" fontId="13" fillId="5" borderId="1" xfId="0" applyNumberFormat="1" applyFont="1" applyFill="1" applyBorder="1" applyAlignment="1">
      <alignment horizontal="left" wrapText="1"/>
    </xf>
    <xf numFmtId="0" fontId="32" fillId="0" borderId="11" xfId="0" applyFont="1" applyFill="1" applyBorder="1"/>
    <xf numFmtId="49" fontId="42" fillId="0" borderId="11" xfId="0" applyNumberFormat="1" applyFont="1" applyFill="1" applyBorder="1" applyAlignment="1">
      <alignment horizontal="left"/>
    </xf>
    <xf numFmtId="167" fontId="32" fillId="0" borderId="0" xfId="0" applyNumberFormat="1" applyFont="1" applyFill="1" applyBorder="1"/>
    <xf numFmtId="167" fontId="32" fillId="0" borderId="3" xfId="0" applyNumberFormat="1" applyFont="1" applyFill="1" applyBorder="1"/>
    <xf numFmtId="165" fontId="32" fillId="0" borderId="11" xfId="0" applyNumberFormat="1" applyFont="1" applyFill="1" applyBorder="1" applyAlignment="1">
      <alignment horizontal="right" vertical="center"/>
    </xf>
    <xf numFmtId="49" fontId="20" fillId="0" borderId="11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readingOrder="1"/>
    </xf>
    <xf numFmtId="165" fontId="20" fillId="0" borderId="11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/>
    <xf numFmtId="167" fontId="15" fillId="0" borderId="3" xfId="0" applyNumberFormat="1" applyFont="1" applyFill="1" applyBorder="1"/>
    <xf numFmtId="165" fontId="15" fillId="0" borderId="11" xfId="0" applyNumberFormat="1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right" vertical="center"/>
    </xf>
    <xf numFmtId="168" fontId="15" fillId="0" borderId="1" xfId="0" applyNumberFormat="1" applyFont="1" applyFill="1" applyBorder="1" applyAlignment="1">
      <alignment horizontal="right"/>
    </xf>
    <xf numFmtId="165" fontId="20" fillId="0" borderId="10" xfId="0" applyNumberFormat="1" applyFont="1" applyFill="1" applyBorder="1" applyAlignment="1">
      <alignment horizontal="right" vertical="center"/>
    </xf>
    <xf numFmtId="167" fontId="20" fillId="0" borderId="10" xfId="0" applyNumberFormat="1" applyFont="1" applyFill="1" applyBorder="1" applyAlignment="1">
      <alignment horizontal="right"/>
    </xf>
    <xf numFmtId="167" fontId="20" fillId="0" borderId="11" xfId="0" applyNumberFormat="1" applyFont="1" applyFill="1" applyBorder="1" applyAlignment="1">
      <alignment horizontal="right"/>
    </xf>
    <xf numFmtId="167" fontId="15" fillId="0" borderId="11" xfId="0" applyNumberFormat="1" applyFont="1" applyFill="1" applyBorder="1" applyAlignment="1">
      <alignment horizontal="right"/>
    </xf>
    <xf numFmtId="0" fontId="15" fillId="0" borderId="11" xfId="0" applyFont="1" applyFill="1" applyBorder="1" applyAlignment="1">
      <alignment horizontal="left" vertical="top" wrapText="1"/>
    </xf>
    <xf numFmtId="167" fontId="15" fillId="0" borderId="11" xfId="0" applyNumberFormat="1" applyFont="1" applyFill="1" applyBorder="1" applyAlignment="1"/>
    <xf numFmtId="49" fontId="20" fillId="0" borderId="9" xfId="0" applyNumberFormat="1" applyFont="1" applyFill="1" applyBorder="1" applyAlignment="1">
      <alignment horizontal="left"/>
    </xf>
    <xf numFmtId="168" fontId="15" fillId="0" borderId="9" xfId="0" applyNumberFormat="1" applyFont="1" applyFill="1" applyBorder="1" applyAlignment="1">
      <alignment horizontal="right"/>
    </xf>
    <xf numFmtId="49" fontId="20" fillId="0" borderId="1" xfId="0" applyNumberFormat="1" applyFont="1" applyFill="1" applyBorder="1" applyAlignment="1">
      <alignment horizontal="left"/>
    </xf>
    <xf numFmtId="0" fontId="15" fillId="0" borderId="1" xfId="0" applyFont="1" applyFill="1" applyBorder="1" applyAlignment="1">
      <alignment readingOrder="1"/>
    </xf>
    <xf numFmtId="167" fontId="15" fillId="0" borderId="1" xfId="0" applyNumberFormat="1" applyFont="1" applyFill="1" applyBorder="1"/>
    <xf numFmtId="0" fontId="15" fillId="0" borderId="1" xfId="0" applyFont="1" applyFill="1" applyBorder="1"/>
    <xf numFmtId="0" fontId="32" fillId="0" borderId="0" xfId="0" applyFont="1" applyFill="1" applyBorder="1" applyAlignment="1">
      <alignment readingOrder="1"/>
    </xf>
    <xf numFmtId="168" fontId="15" fillId="0" borderId="10" xfId="0" applyNumberFormat="1" applyFont="1" applyFill="1" applyBorder="1" applyAlignment="1">
      <alignment horizontal="right"/>
    </xf>
    <xf numFmtId="0" fontId="32" fillId="0" borderId="10" xfId="0" applyFont="1" applyFill="1" applyBorder="1"/>
    <xf numFmtId="168" fontId="15" fillId="0" borderId="11" xfId="0" applyNumberFormat="1" applyFont="1" applyFill="1" applyBorder="1" applyAlignment="1">
      <alignment horizontal="right"/>
    </xf>
    <xf numFmtId="0" fontId="32" fillId="0" borderId="9" xfId="0" applyFont="1" applyFill="1" applyBorder="1"/>
    <xf numFmtId="49" fontId="11" fillId="0" borderId="10" xfId="0" applyNumberFormat="1" applyFont="1" applyBorder="1" applyAlignment="1">
      <alignment horizontal="left" wrapText="1"/>
    </xf>
    <xf numFmtId="49" fontId="11" fillId="0" borderId="10" xfId="0" applyNumberFormat="1" applyFont="1" applyBorder="1" applyAlignment="1">
      <alignment horizontal="right"/>
    </xf>
    <xf numFmtId="4" fontId="13" fillId="0" borderId="10" xfId="0" applyNumberFormat="1" applyFont="1" applyBorder="1" applyAlignment="1">
      <alignment horizontal="right"/>
    </xf>
    <xf numFmtId="49" fontId="11" fillId="0" borderId="0" xfId="7" applyNumberFormat="1" applyFont="1" applyBorder="1" applyAlignment="1">
      <alignment horizontal="right"/>
    </xf>
    <xf numFmtId="2" fontId="11" fillId="0" borderId="11" xfId="0" applyNumberFormat="1" applyFont="1" applyBorder="1" applyAlignment="1">
      <alignment horizontal="justify" vertical="top"/>
    </xf>
    <xf numFmtId="49" fontId="15" fillId="0" borderId="11" xfId="0" applyNumberFormat="1" applyFont="1" applyBorder="1" applyAlignment="1">
      <alignment horizontal="left" vertical="top" wrapText="1"/>
    </xf>
    <xf numFmtId="1" fontId="16" fillId="0" borderId="11" xfId="0" applyNumberFormat="1" applyFont="1" applyBorder="1" applyAlignment="1">
      <alignment horizontal="left"/>
    </xf>
    <xf numFmtId="4" fontId="15" fillId="0" borderId="11" xfId="0" applyNumberFormat="1" applyFont="1" applyBorder="1" applyAlignment="1">
      <alignment horizontal="right" vertical="top"/>
    </xf>
    <xf numFmtId="4" fontId="16" fillId="0" borderId="11" xfId="0" applyNumberFormat="1" applyFont="1" applyBorder="1" applyAlignment="1">
      <alignment horizontal="right" vertical="top"/>
    </xf>
    <xf numFmtId="4" fontId="15" fillId="0" borderId="11" xfId="0" applyNumberFormat="1" applyFont="1" applyBorder="1" applyAlignment="1">
      <alignment horizontal="right"/>
    </xf>
    <xf numFmtId="1" fontId="13" fillId="0" borderId="0" xfId="0" applyNumberFormat="1" applyFont="1" applyFill="1" applyBorder="1" applyAlignment="1">
      <alignment horizontal="left"/>
    </xf>
    <xf numFmtId="1" fontId="43" fillId="3" borderId="1" xfId="0" applyNumberFormat="1" applyFont="1" applyFill="1" applyBorder="1" applyAlignment="1"/>
    <xf numFmtId="49" fontId="39" fillId="0" borderId="0" xfId="0" applyNumberFormat="1" applyFont="1" applyBorder="1" applyProtection="1"/>
    <xf numFmtId="49" fontId="44" fillId="0" borderId="0" xfId="0" applyNumberFormat="1" applyFont="1" applyBorder="1" applyAlignment="1">
      <alignment horizontal="right"/>
    </xf>
    <xf numFmtId="49" fontId="45" fillId="0" borderId="0" xfId="0" applyNumberFormat="1" applyFont="1" applyBorder="1" applyAlignment="1">
      <alignment horizontal="center"/>
    </xf>
    <xf numFmtId="0" fontId="38" fillId="0" borderId="0" xfId="0" applyFont="1" applyBorder="1" applyAlignment="1">
      <alignment horizontal="center"/>
    </xf>
    <xf numFmtId="49" fontId="39" fillId="0" borderId="0" xfId="0" applyNumberFormat="1" applyFont="1" applyBorder="1"/>
    <xf numFmtId="49" fontId="45" fillId="11" borderId="1" xfId="0" applyNumberFormat="1" applyFont="1" applyFill="1" applyBorder="1" applyAlignment="1">
      <alignment horizontal="left"/>
    </xf>
    <xf numFmtId="4" fontId="46" fillId="0" borderId="0" xfId="0" applyNumberFormat="1" applyFont="1" applyBorder="1" applyProtection="1"/>
    <xf numFmtId="4" fontId="47" fillId="0" borderId="0" xfId="0" applyNumberFormat="1" applyFont="1" applyBorder="1" applyProtection="1"/>
    <xf numFmtId="0" fontId="45" fillId="11" borderId="1" xfId="0" applyFont="1" applyFill="1" applyBorder="1" applyAlignment="1">
      <alignment wrapText="1"/>
    </xf>
    <xf numFmtId="4" fontId="48" fillId="0" borderId="0" xfId="0" applyNumberFormat="1" applyFont="1" applyBorder="1" applyAlignment="1" applyProtection="1">
      <alignment horizontal="right"/>
    </xf>
    <xf numFmtId="4" fontId="49" fillId="0" borderId="0" xfId="0" applyNumberFormat="1" applyFont="1" applyBorder="1" applyAlignment="1" applyProtection="1">
      <alignment horizontal="center"/>
    </xf>
    <xf numFmtId="0" fontId="0" fillId="0" borderId="0" xfId="0" applyBorder="1"/>
    <xf numFmtId="0" fontId="50" fillId="0" borderId="0" xfId="0" applyFont="1" applyFill="1" applyBorder="1"/>
    <xf numFmtId="2" fontId="51" fillId="3" borderId="0" xfId="0" applyNumberFormat="1" applyFont="1" applyFill="1" applyBorder="1"/>
    <xf numFmtId="2" fontId="2" fillId="0" borderId="1" xfId="0" applyNumberFormat="1" applyFont="1" applyBorder="1"/>
    <xf numFmtId="49" fontId="3" fillId="12" borderId="1" xfId="0" applyNumberFormat="1" applyFont="1" applyFill="1" applyBorder="1" applyAlignment="1">
      <alignment horizontal="left"/>
    </xf>
    <xf numFmtId="0" fontId="3" fillId="12" borderId="1" xfId="0" applyFont="1" applyFill="1" applyBorder="1" applyAlignment="1">
      <alignment wrapText="1"/>
    </xf>
    <xf numFmtId="1" fontId="52" fillId="3" borderId="1" xfId="0" applyNumberFormat="1" applyFont="1" applyFill="1" applyBorder="1" applyAlignment="1"/>
    <xf numFmtId="0" fontId="5" fillId="12" borderId="1" xfId="0" applyFont="1" applyFill="1" applyBorder="1" applyAlignment="1">
      <alignment wrapText="1"/>
    </xf>
    <xf numFmtId="2" fontId="52" fillId="3" borderId="1" xfId="0" applyNumberFormat="1" applyFont="1" applyFill="1" applyBorder="1" applyAlignment="1"/>
    <xf numFmtId="49" fontId="3" fillId="11" borderId="1" xfId="0" applyNumberFormat="1" applyFont="1" applyFill="1" applyBorder="1" applyAlignment="1">
      <alignment horizontal="left"/>
    </xf>
    <xf numFmtId="0" fontId="3" fillId="11" borderId="1" xfId="0" applyFont="1" applyFill="1" applyBorder="1" applyAlignment="1">
      <alignment wrapText="1"/>
    </xf>
    <xf numFmtId="1" fontId="9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1" fontId="4" fillId="2" borderId="1" xfId="0" applyNumberFormat="1" applyFont="1" applyFill="1" applyBorder="1" applyAlignment="1">
      <alignment horizontal="left"/>
    </xf>
    <xf numFmtId="1" fontId="0" fillId="0" borderId="1" xfId="0" applyNumberFormat="1" applyBorder="1" applyAlignment="1">
      <alignment horizontal="left"/>
    </xf>
    <xf numFmtId="1" fontId="4" fillId="10" borderId="0" xfId="0" applyNumberFormat="1" applyFont="1" applyFill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1" fontId="7" fillId="2" borderId="1" xfId="0" applyNumberFormat="1" applyFont="1" applyFill="1" applyBorder="1" applyAlignment="1">
      <alignment horizontal="left"/>
    </xf>
    <xf numFmtId="0" fontId="4" fillId="12" borderId="5" xfId="0" applyFont="1" applyFill="1" applyBorder="1" applyAlignment="1">
      <alignment horizontal="left" vertical="center"/>
    </xf>
    <xf numFmtId="1" fontId="4" fillId="12" borderId="10" xfId="0" applyNumberFormat="1" applyFont="1" applyFill="1" applyBorder="1" applyAlignment="1">
      <alignment horizontal="left"/>
    </xf>
    <xf numFmtId="1" fontId="4" fillId="10" borderId="12" xfId="0" applyNumberFormat="1" applyFont="1" applyFill="1" applyBorder="1" applyAlignment="1">
      <alignment horizontal="left"/>
    </xf>
    <xf numFmtId="0" fontId="2" fillId="6" borderId="13" xfId="0" applyFont="1" applyFill="1" applyBorder="1" applyAlignment="1">
      <alignment horizontal="left" vertical="center"/>
    </xf>
    <xf numFmtId="2" fontId="6" fillId="6" borderId="13" xfId="0" applyNumberFormat="1" applyFont="1" applyFill="1" applyBorder="1" applyAlignment="1">
      <alignment horizontal="right"/>
    </xf>
    <xf numFmtId="2" fontId="36" fillId="0" borderId="10" xfId="0" applyNumberFormat="1" applyFont="1" applyFill="1" applyBorder="1" applyAlignment="1">
      <alignment horizontal="left"/>
    </xf>
    <xf numFmtId="167" fontId="53" fillId="0" borderId="10" xfId="0" applyNumberFormat="1" applyFont="1" applyFill="1" applyBorder="1"/>
    <xf numFmtId="0" fontId="15" fillId="0" borderId="0" xfId="0" applyFont="1" applyFill="1"/>
    <xf numFmtId="49" fontId="54" fillId="0" borderId="11" xfId="0" applyNumberFormat="1" applyFont="1" applyFill="1" applyBorder="1" applyAlignment="1">
      <alignment horizontal="left"/>
    </xf>
    <xf numFmtId="167" fontId="53" fillId="0" borderId="11" xfId="0" applyNumberFormat="1" applyFont="1" applyFill="1" applyBorder="1"/>
    <xf numFmtId="0" fontId="55" fillId="0" borderId="11" xfId="0" applyFont="1" applyFill="1" applyBorder="1" applyAlignment="1">
      <alignment readingOrder="1"/>
    </xf>
    <xf numFmtId="49" fontId="54" fillId="0" borderId="9" xfId="0" applyNumberFormat="1" applyFont="1" applyFill="1" applyBorder="1" applyAlignment="1">
      <alignment horizontal="left"/>
    </xf>
    <xf numFmtId="167" fontId="53" fillId="0" borderId="9" xfId="0" applyNumberFormat="1" applyFont="1" applyFill="1" applyBorder="1"/>
    <xf numFmtId="0" fontId="15" fillId="0" borderId="9" xfId="0" applyFont="1" applyFill="1" applyBorder="1"/>
    <xf numFmtId="0" fontId="15" fillId="0" borderId="1" xfId="0" applyFont="1" applyBorder="1" applyAlignment="1">
      <alignment horizontal="justify"/>
    </xf>
    <xf numFmtId="2" fontId="13" fillId="0" borderId="12" xfId="0" applyNumberFormat="1" applyFont="1" applyBorder="1" applyAlignment="1">
      <alignment horizontal="right"/>
    </xf>
    <xf numFmtId="49" fontId="11" fillId="0" borderId="3" xfId="0" applyNumberFormat="1" applyFont="1" applyBorder="1"/>
    <xf numFmtId="2" fontId="11" fillId="0" borderId="0" xfId="0" applyNumberFormat="1" applyFont="1" applyBorder="1" applyAlignment="1">
      <alignment vertical="top"/>
    </xf>
    <xf numFmtId="49" fontId="11" fillId="0" borderId="0" xfId="0" applyNumberFormat="1" applyFont="1" applyBorder="1" applyAlignment="1">
      <alignment vertical="top"/>
    </xf>
    <xf numFmtId="1" fontId="13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 wrapText="1"/>
    </xf>
    <xf numFmtId="0" fontId="12" fillId="7" borderId="5" xfId="0" applyFont="1" applyFill="1" applyBorder="1" applyAlignment="1">
      <alignment vertical="center"/>
    </xf>
    <xf numFmtId="0" fontId="0" fillId="8" borderId="7" xfId="0" applyFill="1" applyBorder="1" applyAlignment="1">
      <alignment vertical="center"/>
    </xf>
    <xf numFmtId="2" fontId="12" fillId="7" borderId="2" xfId="0" applyNumberFormat="1" applyFont="1" applyFill="1" applyBorder="1" applyAlignment="1">
      <alignment horizontal="center" vertical="center"/>
    </xf>
    <xf numFmtId="0" fontId="1" fillId="8" borderId="4" xfId="0" applyFont="1" applyFill="1" applyBorder="1" applyAlignment="1">
      <alignment vertical="center"/>
    </xf>
    <xf numFmtId="2" fontId="20" fillId="2" borderId="2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2" fillId="2" borderId="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2" fillId="2" borderId="5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12">
    <cellStyle name="Hiperpovezava 2" xfId="1" xr:uid="{00000000-0005-0000-0000-000000000000}"/>
    <cellStyle name="Navadno" xfId="0" builtinId="0"/>
    <cellStyle name="Navadno 2" xfId="2" xr:uid="{00000000-0005-0000-0000-000002000000}"/>
    <cellStyle name="Navadno 3" xfId="3" xr:uid="{00000000-0005-0000-0000-000003000000}"/>
    <cellStyle name="Navadno 4" xfId="4" xr:uid="{00000000-0005-0000-0000-000004000000}"/>
    <cellStyle name="Navadno 6" xfId="5" xr:uid="{00000000-0005-0000-0000-000005000000}"/>
    <cellStyle name="Navadno 9" xfId="6" xr:uid="{00000000-0005-0000-0000-000006000000}"/>
    <cellStyle name="Normal_Desigo" xfId="10" xr:uid="{00000000-0005-0000-0000-000007000000}"/>
    <cellStyle name="Vejica" xfId="7" builtinId="3"/>
    <cellStyle name="Vejica 2" xfId="8" xr:uid="{00000000-0005-0000-0000-000009000000}"/>
    <cellStyle name="Vejica 3" xfId="9" xr:uid="{00000000-0005-0000-0000-00000A000000}"/>
    <cellStyle name="Vejica 3 2" xfId="11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B32"/>
  <sheetViews>
    <sheetView tabSelected="1" view="pageBreakPreview" zoomScale="80" zoomScaleNormal="75" zoomScaleSheetLayoutView="80" workbookViewId="0">
      <selection activeCell="B33" sqref="B33"/>
    </sheetView>
  </sheetViews>
  <sheetFormatPr defaultRowHeight="12.75" x14ac:dyDescent="0.2"/>
  <cols>
    <col min="1" max="1" width="17.5703125" customWidth="1"/>
    <col min="2" max="2" width="55.140625" customWidth="1"/>
  </cols>
  <sheetData>
    <row r="1" spans="1:2" ht="20.25" x14ac:dyDescent="0.3">
      <c r="A1" s="1"/>
    </row>
    <row r="6" spans="1:2" ht="20.25" x14ac:dyDescent="0.3">
      <c r="B6" s="96" t="s">
        <v>10</v>
      </c>
    </row>
    <row r="7" spans="1:2" ht="20.25" x14ac:dyDescent="0.3">
      <c r="B7" s="96"/>
    </row>
    <row r="8" spans="1:2" ht="20.25" x14ac:dyDescent="0.3">
      <c r="B8" s="96" t="s">
        <v>11</v>
      </c>
    </row>
    <row r="9" spans="1:2" ht="20.25" x14ac:dyDescent="0.3">
      <c r="B9" s="96"/>
    </row>
    <row r="10" spans="1:2" ht="20.25" x14ac:dyDescent="0.3">
      <c r="B10" s="96" t="s">
        <v>12</v>
      </c>
    </row>
    <row r="11" spans="1:2" ht="20.25" x14ac:dyDescent="0.3">
      <c r="B11" s="96"/>
    </row>
    <row r="12" spans="1:2" ht="20.25" x14ac:dyDescent="0.3">
      <c r="B12" s="1"/>
    </row>
    <row r="13" spans="1:2" ht="15.75" x14ac:dyDescent="0.2">
      <c r="B13" s="351" t="s">
        <v>73</v>
      </c>
    </row>
    <row r="14" spans="1:2" ht="15.75" x14ac:dyDescent="0.25">
      <c r="B14" s="352" t="s">
        <v>74</v>
      </c>
    </row>
    <row r="15" spans="1:2" x14ac:dyDescent="0.2">
      <c r="B15" s="493" t="s">
        <v>75</v>
      </c>
    </row>
    <row r="16" spans="1:2" ht="72.75" customHeight="1" x14ac:dyDescent="0.2">
      <c r="B16" s="493"/>
    </row>
    <row r="17" spans="2:2" ht="20.25" x14ac:dyDescent="0.3">
      <c r="B17" s="97" t="s">
        <v>206</v>
      </c>
    </row>
    <row r="18" spans="2:2" ht="20.25" x14ac:dyDescent="0.3">
      <c r="B18" s="1"/>
    </row>
    <row r="19" spans="2:2" ht="20.25" x14ac:dyDescent="0.3">
      <c r="B19" s="1"/>
    </row>
    <row r="20" spans="2:2" ht="20.25" x14ac:dyDescent="0.3">
      <c r="B20" s="96" t="s">
        <v>57</v>
      </c>
    </row>
    <row r="21" spans="2:2" s="98" customFormat="1" ht="20.25" x14ac:dyDescent="0.3">
      <c r="B21" s="99"/>
    </row>
    <row r="23" spans="2:2" ht="30" customHeight="1" x14ac:dyDescent="0.25">
      <c r="B23" s="49" t="s">
        <v>0</v>
      </c>
    </row>
    <row r="24" spans="2:2" ht="15.75" x14ac:dyDescent="0.25">
      <c r="B24" s="48"/>
    </row>
    <row r="25" spans="2:2" ht="29.25" customHeight="1" x14ac:dyDescent="0.25">
      <c r="B25" s="95" t="s">
        <v>1</v>
      </c>
    </row>
    <row r="26" spans="2:2" ht="63" x14ac:dyDescent="0.25">
      <c r="B26" s="95" t="s">
        <v>2</v>
      </c>
    </row>
    <row r="27" spans="2:2" x14ac:dyDescent="0.2">
      <c r="B27" s="338"/>
    </row>
    <row r="28" spans="2:2" ht="15.75" x14ac:dyDescent="0.25">
      <c r="B28" s="339" t="s">
        <v>59</v>
      </c>
    </row>
    <row r="32" spans="2:2" x14ac:dyDescent="0.2">
      <c r="B32" s="171" t="s">
        <v>207</v>
      </c>
    </row>
  </sheetData>
  <mergeCells count="1">
    <mergeCell ref="B15:B16"/>
  </mergeCells>
  <phoneticPr fontId="18" type="noConversion"/>
  <pageMargins left="0.98425196850393704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&amp;C&amp;9REM PROJEKT d.o.o. Podvin 102, 3310 Žalec, 03 5717705, 041 938550 email: milan.rozman@siol.net
</oddHeader>
    <oddFooter>&amp;L&amp;"Times New Roman CE,Navadno"&amp;8&amp;F&amp;C&amp;A&amp;R&amp;P/&amp;N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/>
  <dimension ref="A4:J35"/>
  <sheetViews>
    <sheetView tabSelected="1" view="pageBreakPreview" zoomScaleNormal="100" workbookViewId="0">
      <selection activeCell="B33" sqref="B33"/>
    </sheetView>
  </sheetViews>
  <sheetFormatPr defaultColWidth="9" defaultRowHeight="12.75" x14ac:dyDescent="0.2"/>
  <cols>
    <col min="1" max="1" width="9" style="466" customWidth="1"/>
    <col min="2" max="2" width="41.42578125" style="2" customWidth="1"/>
    <col min="3" max="3" width="26.7109375" style="32" customWidth="1"/>
    <col min="4" max="16384" width="9" style="2"/>
  </cols>
  <sheetData>
    <row r="4" spans="1:10" ht="18" x14ac:dyDescent="0.25">
      <c r="A4" s="465" t="s">
        <v>9</v>
      </c>
    </row>
    <row r="6" spans="1:10" x14ac:dyDescent="0.2">
      <c r="C6" s="344"/>
    </row>
    <row r="7" spans="1:10" s="24" customFormat="1" ht="12.95" customHeight="1" x14ac:dyDescent="0.2">
      <c r="A7" s="467" t="s">
        <v>18</v>
      </c>
      <c r="B7" s="343" t="s">
        <v>77</v>
      </c>
      <c r="C7" s="345">
        <f>'ogrevanje in hlajenje'!E122</f>
        <v>0</v>
      </c>
      <c r="D7" s="20"/>
      <c r="E7" s="21"/>
      <c r="F7" s="22"/>
      <c r="G7" s="23"/>
      <c r="H7" s="21"/>
      <c r="I7" s="23"/>
      <c r="J7" s="21"/>
    </row>
    <row r="8" spans="1:10" s="25" customFormat="1" x14ac:dyDescent="0.2">
      <c r="A8" s="468"/>
      <c r="C8" s="346"/>
    </row>
    <row r="9" spans="1:10" s="24" customFormat="1" ht="24" customHeight="1" x14ac:dyDescent="0.2">
      <c r="A9" s="467" t="s">
        <v>17</v>
      </c>
      <c r="B9" s="203" t="s">
        <v>172</v>
      </c>
      <c r="C9" s="345">
        <f>'nadtlak gasilska dvigala'!E106</f>
        <v>0</v>
      </c>
      <c r="D9" s="20"/>
      <c r="E9" s="21"/>
      <c r="F9" s="22"/>
      <c r="G9" s="23"/>
      <c r="H9" s="21"/>
      <c r="I9" s="23"/>
      <c r="J9" s="21"/>
    </row>
    <row r="10" spans="1:10" s="25" customFormat="1" ht="13.7" customHeight="1" x14ac:dyDescent="0.2">
      <c r="A10" s="468"/>
      <c r="C10" s="346"/>
    </row>
    <row r="11" spans="1:10" s="24" customFormat="1" ht="12.95" hidden="1" customHeight="1" x14ac:dyDescent="0.2">
      <c r="A11" s="467" t="s">
        <v>8</v>
      </c>
      <c r="B11" s="19" t="s">
        <v>13</v>
      </c>
      <c r="C11" s="345"/>
      <c r="D11" s="20"/>
      <c r="E11" s="21"/>
      <c r="F11" s="22"/>
      <c r="G11" s="23"/>
      <c r="H11" s="21"/>
      <c r="I11" s="23"/>
      <c r="J11" s="21"/>
    </row>
    <row r="12" spans="1:10" s="25" customFormat="1" hidden="1" x14ac:dyDescent="0.2">
      <c r="A12" s="468"/>
      <c r="B12" s="25" t="s">
        <v>38</v>
      </c>
      <c r="C12" s="346"/>
    </row>
    <row r="13" spans="1:10" s="24" customFormat="1" ht="30" customHeight="1" x14ac:dyDescent="0.2">
      <c r="A13" s="467" t="s">
        <v>16</v>
      </c>
      <c r="B13" s="203" t="s">
        <v>247</v>
      </c>
      <c r="C13" s="345">
        <f>'pož. ureditev obs. kanalov'!E126</f>
        <v>0</v>
      </c>
      <c r="D13" s="20"/>
      <c r="E13" s="21"/>
      <c r="F13" s="22"/>
      <c r="G13" s="23"/>
      <c r="H13" s="21"/>
      <c r="I13" s="23"/>
      <c r="J13" s="21"/>
    </row>
    <row r="14" spans="1:10" s="24" customFormat="1" ht="12.75" customHeight="1" x14ac:dyDescent="0.2">
      <c r="A14" s="469"/>
      <c r="B14" s="349"/>
      <c r="C14" s="350"/>
      <c r="D14" s="348"/>
      <c r="E14" s="21"/>
      <c r="F14" s="22"/>
      <c r="G14" s="23"/>
      <c r="H14" s="21"/>
      <c r="I14" s="23"/>
      <c r="J14" s="21"/>
    </row>
    <row r="15" spans="1:10" s="25" customFormat="1" x14ac:dyDescent="0.2">
      <c r="A15" s="468"/>
      <c r="C15" s="346"/>
    </row>
    <row r="16" spans="1:10" s="24" customFormat="1" ht="30" customHeight="1" x14ac:dyDescent="0.2">
      <c r="A16" s="474" t="s">
        <v>14</v>
      </c>
      <c r="B16" s="473" t="s">
        <v>152</v>
      </c>
      <c r="C16" s="345">
        <f>'hidrantno omrežje'!E75</f>
        <v>0</v>
      </c>
      <c r="D16" s="20"/>
      <c r="E16" s="21"/>
      <c r="F16" s="22"/>
      <c r="G16" s="23"/>
      <c r="H16" s="21"/>
      <c r="I16" s="23"/>
      <c r="J16" s="21"/>
    </row>
    <row r="17" spans="1:10" s="24" customFormat="1" ht="12.75" customHeight="1" x14ac:dyDescent="0.2">
      <c r="A17" s="475"/>
      <c r="B17" s="476"/>
      <c r="C17" s="477"/>
      <c r="D17" s="348"/>
      <c r="E17" s="21"/>
      <c r="F17" s="22"/>
      <c r="G17" s="23"/>
      <c r="H17" s="21"/>
      <c r="I17" s="23"/>
      <c r="J17" s="21"/>
    </row>
    <row r="18" spans="1:10" s="25" customFormat="1" x14ac:dyDescent="0.2">
      <c r="A18" s="470"/>
      <c r="B18" s="457"/>
      <c r="C18" s="346"/>
    </row>
    <row r="19" spans="1:10" s="24" customFormat="1" ht="30" customHeight="1" x14ac:dyDescent="0.2">
      <c r="A19" s="474" t="s">
        <v>67</v>
      </c>
      <c r="B19" s="473" t="s">
        <v>217</v>
      </c>
      <c r="C19" s="345">
        <f>'nadtlak stopnišča'!E118</f>
        <v>0</v>
      </c>
      <c r="D19" s="20"/>
      <c r="E19" s="21"/>
      <c r="F19" s="22"/>
      <c r="G19" s="23"/>
      <c r="H19" s="21"/>
      <c r="I19" s="23"/>
      <c r="J19" s="21"/>
    </row>
    <row r="20" spans="1:10" s="24" customFormat="1" ht="12.75" customHeight="1" x14ac:dyDescent="0.2">
      <c r="A20" s="475"/>
      <c r="B20" s="476"/>
      <c r="C20" s="477"/>
      <c r="D20" s="348"/>
      <c r="E20" s="21"/>
      <c r="F20" s="22"/>
      <c r="G20" s="23"/>
      <c r="H20" s="21"/>
      <c r="I20" s="23"/>
      <c r="J20" s="21"/>
    </row>
    <row r="21" spans="1:10" s="25" customFormat="1" x14ac:dyDescent="0.2">
      <c r="A21" s="470"/>
      <c r="B21" s="457"/>
      <c r="C21" s="346"/>
    </row>
    <row r="22" spans="1:10" s="447" customFormat="1" ht="32.25" customHeight="1" x14ac:dyDescent="0.25">
      <c r="A22" s="458" t="s">
        <v>71</v>
      </c>
      <c r="B22" s="459" t="s">
        <v>173</v>
      </c>
      <c r="C22" s="460"/>
      <c r="D22" s="443"/>
      <c r="E22" s="443"/>
      <c r="F22" s="444"/>
      <c r="G22" s="445"/>
      <c r="H22" s="445"/>
      <c r="I22" s="446"/>
      <c r="J22" s="445"/>
    </row>
    <row r="23" spans="1:10" s="447" customFormat="1" ht="16.5" customHeight="1" x14ac:dyDescent="0.25">
      <c r="A23" s="458"/>
      <c r="B23" s="461" t="s">
        <v>174</v>
      </c>
      <c r="C23" s="462">
        <v>0</v>
      </c>
      <c r="D23" s="449">
        <f>C23</f>
        <v>0</v>
      </c>
      <c r="E23" s="450">
        <v>0</v>
      </c>
      <c r="F23" s="444"/>
      <c r="G23" s="445"/>
      <c r="H23" s="445"/>
      <c r="I23" s="446"/>
      <c r="J23" s="445"/>
    </row>
    <row r="24" spans="1:10" s="447" customFormat="1" ht="16.5" customHeight="1" x14ac:dyDescent="0.25">
      <c r="A24" s="463"/>
      <c r="B24" s="464"/>
      <c r="C24" s="460"/>
      <c r="D24" s="449"/>
      <c r="E24" s="450"/>
      <c r="F24" s="444"/>
      <c r="G24" s="445"/>
      <c r="H24" s="445"/>
      <c r="I24" s="446"/>
      <c r="J24" s="445"/>
    </row>
    <row r="25" spans="1:10" s="447" customFormat="1" ht="30" customHeight="1" x14ac:dyDescent="0.25">
      <c r="A25" s="458" t="s">
        <v>72</v>
      </c>
      <c r="B25" s="459" t="s">
        <v>175</v>
      </c>
      <c r="C25" s="460"/>
      <c r="D25" s="443"/>
      <c r="E25" s="443"/>
      <c r="F25" s="444"/>
      <c r="G25" s="445"/>
      <c r="H25" s="445"/>
      <c r="I25" s="446"/>
      <c r="J25" s="445"/>
    </row>
    <row r="26" spans="1:10" s="447" customFormat="1" ht="16.5" customHeight="1" x14ac:dyDescent="0.25">
      <c r="A26" s="458"/>
      <c r="B26" s="461" t="s">
        <v>174</v>
      </c>
      <c r="C26" s="462">
        <v>0</v>
      </c>
      <c r="D26" s="449">
        <f>C25</f>
        <v>0</v>
      </c>
      <c r="E26" s="450">
        <v>0</v>
      </c>
      <c r="F26" s="444"/>
      <c r="G26" s="445"/>
      <c r="H26" s="445"/>
      <c r="I26" s="446"/>
      <c r="J26" s="445"/>
    </row>
    <row r="27" spans="1:10" s="447" customFormat="1" ht="16.5" customHeight="1" x14ac:dyDescent="0.25">
      <c r="A27" s="463"/>
      <c r="B27" s="464"/>
      <c r="C27" s="460"/>
      <c r="D27" s="449"/>
      <c r="E27" s="450"/>
      <c r="F27" s="444"/>
      <c r="G27" s="445"/>
      <c r="H27" s="445"/>
      <c r="I27" s="446"/>
      <c r="J27" s="445"/>
    </row>
    <row r="28" spans="1:10" s="447" customFormat="1" ht="22.5" customHeight="1" x14ac:dyDescent="0.25">
      <c r="A28" s="458" t="s">
        <v>246</v>
      </c>
      <c r="B28" s="459" t="s">
        <v>176</v>
      </c>
      <c r="C28" s="460"/>
      <c r="D28" s="443"/>
      <c r="E28" s="443"/>
      <c r="F28" s="444"/>
      <c r="G28" s="445"/>
      <c r="H28" s="445"/>
      <c r="I28" s="446"/>
      <c r="J28" s="445"/>
    </row>
    <row r="29" spans="1:10" s="447" customFormat="1" ht="16.5" customHeight="1" x14ac:dyDescent="0.25">
      <c r="A29" s="458"/>
      <c r="B29" s="461" t="s">
        <v>174</v>
      </c>
      <c r="C29" s="462">
        <v>0</v>
      </c>
      <c r="D29" s="449">
        <f>C29</f>
        <v>0</v>
      </c>
      <c r="E29" s="450">
        <v>0</v>
      </c>
      <c r="F29" s="444"/>
      <c r="G29" s="445"/>
      <c r="H29" s="445"/>
      <c r="I29" s="446"/>
      <c r="J29" s="445"/>
    </row>
    <row r="30" spans="1:10" s="447" customFormat="1" ht="16.5" customHeight="1" x14ac:dyDescent="0.25">
      <c r="A30" s="448"/>
      <c r="B30" s="451"/>
      <c r="C30" s="442"/>
      <c r="D30" s="452"/>
      <c r="E30" s="453"/>
      <c r="F30" s="444"/>
      <c r="G30" s="445"/>
      <c r="H30" s="445"/>
      <c r="I30" s="446"/>
      <c r="J30" s="445"/>
    </row>
    <row r="31" spans="1:10" s="454" customFormat="1" ht="15.75" customHeight="1" x14ac:dyDescent="0.25">
      <c r="A31" s="471"/>
      <c r="B31" s="455"/>
      <c r="C31" s="456"/>
      <c r="D31" s="449"/>
      <c r="E31" s="450"/>
    </row>
    <row r="32" spans="1:10" s="25" customFormat="1" ht="28.5" customHeight="1" x14ac:dyDescent="0.2">
      <c r="A32" s="468"/>
      <c r="C32" s="346"/>
    </row>
    <row r="33" spans="1:10" s="30" customFormat="1" ht="18" customHeight="1" x14ac:dyDescent="0.3">
      <c r="A33" s="472"/>
      <c r="B33" s="26" t="s">
        <v>24</v>
      </c>
      <c r="C33" s="347">
        <f>SUM(C7:C29)</f>
        <v>0</v>
      </c>
      <c r="D33" s="27"/>
      <c r="E33" s="28"/>
      <c r="F33" s="29"/>
      <c r="G33" s="28"/>
      <c r="H33" s="28"/>
      <c r="I33" s="28"/>
      <c r="J33" s="28"/>
    </row>
    <row r="34" spans="1:10" x14ac:dyDescent="0.2">
      <c r="C34" s="344"/>
    </row>
    <row r="35" spans="1:10" x14ac:dyDescent="0.2">
      <c r="B35" s="31"/>
      <c r="C35" s="344"/>
    </row>
  </sheetData>
  <phoneticPr fontId="18" type="noConversion"/>
  <pageMargins left="0.98425196850393704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&amp;C&amp;9REM PROJEKT d.o.o. Podvin 102, 3310 Žalec, 03 5717705, 041 938550 email: milan.rozman@siol.net
</oddHeader>
    <oddFooter>&amp;L&amp;"Times New Roman CE,Navadno"&amp;8&amp;F&amp;C&amp;A&amp;R&amp;P/&amp;N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J281"/>
  <sheetViews>
    <sheetView tabSelected="1" view="pageBreakPreview" topLeftCell="A70" zoomScale="90" zoomScaleNormal="100" zoomScaleSheetLayoutView="90" workbookViewId="0">
      <selection activeCell="B33" sqref="B33"/>
    </sheetView>
  </sheetViews>
  <sheetFormatPr defaultColWidth="8.85546875" defaultRowHeight="15" x14ac:dyDescent="0.25"/>
  <cols>
    <col min="1" max="1" width="4.7109375" style="153" customWidth="1"/>
    <col min="2" max="2" width="55.7109375" style="42" customWidth="1"/>
    <col min="3" max="3" width="8.42578125" style="38" customWidth="1"/>
    <col min="4" max="4" width="13.7109375" style="42" customWidth="1"/>
    <col min="5" max="5" width="13.7109375" style="43" customWidth="1"/>
    <col min="6" max="6" width="21" style="42" customWidth="1"/>
    <col min="7" max="7" width="22.7109375" style="7" customWidth="1"/>
    <col min="8" max="8" width="9.5703125" style="42" customWidth="1"/>
    <col min="9" max="9" width="9.140625" style="42" customWidth="1"/>
    <col min="10" max="10" width="9.42578125" style="42" customWidth="1"/>
    <col min="11" max="250" width="9.140625" style="42" customWidth="1"/>
    <col min="251" max="16384" width="8.85546875" style="42"/>
  </cols>
  <sheetData>
    <row r="1" spans="1:8" x14ac:dyDescent="0.25">
      <c r="A1" s="190"/>
      <c r="B1" s="191" t="str">
        <f>NASLOVNICA!B13</f>
        <v>MINISTRSTVO ZA ZDRAVJE</v>
      </c>
      <c r="G1" s="353"/>
    </row>
    <row r="2" spans="1:8" x14ac:dyDescent="0.25">
      <c r="A2" s="192"/>
      <c r="B2" s="193" t="str">
        <f>NASLOVNICA!B15</f>
        <v>UKC MARIBOR – DOGRADITEV GASILSKIH DVIGAL K HOSPITALNI STOLPNICI</v>
      </c>
      <c r="G2" s="354"/>
    </row>
    <row r="3" spans="1:8" x14ac:dyDescent="0.25">
      <c r="A3" s="194"/>
      <c r="B3" s="195" t="str">
        <f>NASLOVNICA!B17</f>
        <v>Št. Načrta : REM-97/2018</v>
      </c>
      <c r="G3" s="355"/>
    </row>
    <row r="4" spans="1:8" ht="12.95" customHeight="1" x14ac:dyDescent="0.25">
      <c r="A4" s="496" t="s">
        <v>18</v>
      </c>
      <c r="B4" s="494" t="s">
        <v>77</v>
      </c>
      <c r="D4" s="129"/>
      <c r="E4" s="130"/>
      <c r="F4" s="129"/>
      <c r="G4" s="356"/>
    </row>
    <row r="5" spans="1:8" ht="12.95" customHeight="1" x14ac:dyDescent="0.25">
      <c r="A5" s="497"/>
      <c r="B5" s="495"/>
      <c r="C5" s="131"/>
      <c r="D5" s="132"/>
      <c r="E5" s="130"/>
      <c r="F5" s="132"/>
      <c r="G5" s="357"/>
    </row>
    <row r="6" spans="1:8" s="139" customFormat="1" ht="42.75" customHeight="1" x14ac:dyDescent="0.25">
      <c r="A6" s="133" t="s">
        <v>5</v>
      </c>
      <c r="B6" s="134" t="s">
        <v>20</v>
      </c>
      <c r="C6" s="135" t="s">
        <v>4</v>
      </c>
      <c r="D6" s="136" t="s">
        <v>21</v>
      </c>
      <c r="E6" s="137" t="s">
        <v>23</v>
      </c>
      <c r="F6" s="358" t="s">
        <v>76</v>
      </c>
      <c r="G6" s="358" t="s">
        <v>76</v>
      </c>
      <c r="H6" s="138"/>
    </row>
    <row r="7" spans="1:8" ht="12.95" customHeight="1" x14ac:dyDescent="0.25">
      <c r="A7" s="140"/>
      <c r="B7" s="141"/>
      <c r="C7" s="142"/>
      <c r="D7" s="143"/>
      <c r="E7" s="124"/>
      <c r="F7" s="143"/>
      <c r="G7" s="5"/>
      <c r="H7" s="144"/>
    </row>
    <row r="8" spans="1:8" ht="12.95" customHeight="1" x14ac:dyDescent="0.25">
      <c r="A8" s="140"/>
      <c r="B8" s="141"/>
      <c r="C8" s="142"/>
      <c r="D8" s="143"/>
      <c r="E8" s="124"/>
      <c r="F8" s="143"/>
      <c r="G8" s="5"/>
      <c r="H8" s="144"/>
    </row>
    <row r="9" spans="1:8" s="7" customFormat="1" ht="96" customHeight="1" x14ac:dyDescent="0.25">
      <c r="A9" s="361">
        <v>1.01</v>
      </c>
      <c r="B9" s="362" t="s">
        <v>208</v>
      </c>
      <c r="C9" s="363" t="s">
        <v>6</v>
      </c>
      <c r="D9" s="364"/>
      <c r="E9" s="365"/>
      <c r="F9" s="359"/>
    </row>
    <row r="10" spans="1:8" s="7" customFormat="1" ht="17.25" customHeight="1" x14ac:dyDescent="0.25">
      <c r="A10" s="52"/>
      <c r="B10" s="206" t="s">
        <v>78</v>
      </c>
      <c r="C10" s="46">
        <v>17</v>
      </c>
      <c r="D10" s="273"/>
      <c r="E10" s="198">
        <f>C10*D10</f>
        <v>0</v>
      </c>
      <c r="F10" s="205"/>
    </row>
    <row r="11" spans="1:8" s="7" customFormat="1" ht="12.95" customHeight="1" x14ac:dyDescent="0.25">
      <c r="A11" s="53"/>
      <c r="B11" s="207"/>
      <c r="C11" s="3">
        <f>SUM(C10:C10)</f>
        <v>17</v>
      </c>
      <c r="D11" s="274"/>
      <c r="E11" s="202"/>
      <c r="F11" s="275"/>
    </row>
    <row r="12" spans="1:8" s="7" customFormat="1" ht="12.95" customHeight="1" x14ac:dyDescent="0.25">
      <c r="A12" s="53"/>
      <c r="B12" s="208"/>
      <c r="C12" s="11"/>
      <c r="D12" s="274"/>
      <c r="E12" s="202"/>
      <c r="F12" s="275"/>
    </row>
    <row r="13" spans="1:8" s="7" customFormat="1" ht="60.75" customHeight="1" x14ac:dyDescent="0.25">
      <c r="A13" s="52">
        <f>A9+0.01</f>
        <v>1.02</v>
      </c>
      <c r="B13" s="272" t="s">
        <v>209</v>
      </c>
      <c r="C13" s="44" t="s">
        <v>6</v>
      </c>
      <c r="D13" s="205"/>
      <c r="E13" s="200"/>
      <c r="F13" s="205"/>
      <c r="G13" s="89"/>
    </row>
    <row r="14" spans="1:8" s="7" customFormat="1" x14ac:dyDescent="0.25">
      <c r="A14" s="52"/>
      <c r="B14" s="45" t="s">
        <v>44</v>
      </c>
      <c r="C14" s="46">
        <v>17</v>
      </c>
      <c r="D14" s="273"/>
      <c r="E14" s="198">
        <f>C14*D14</f>
        <v>0</v>
      </c>
      <c r="F14" s="205"/>
      <c r="G14" s="89"/>
    </row>
    <row r="15" spans="1:8" s="7" customFormat="1" x14ac:dyDescent="0.25">
      <c r="A15" s="53"/>
      <c r="C15" s="3"/>
      <c r="D15" s="89"/>
      <c r="E15" s="90"/>
      <c r="F15" s="89"/>
      <c r="G15" s="205"/>
    </row>
    <row r="16" spans="1:8" s="7" customFormat="1" x14ac:dyDescent="0.25">
      <c r="A16" s="53"/>
      <c r="C16" s="3"/>
      <c r="D16" s="89"/>
      <c r="E16" s="90"/>
      <c r="F16" s="89"/>
      <c r="G16" s="199"/>
    </row>
    <row r="17" spans="1:9" s="7" customFormat="1" ht="33.4" customHeight="1" x14ac:dyDescent="0.25">
      <c r="A17" s="52">
        <f>A13+0.01</f>
        <v>1.03</v>
      </c>
      <c r="B17" s="217" t="s">
        <v>45</v>
      </c>
      <c r="C17" s="44" t="s">
        <v>6</v>
      </c>
      <c r="D17" s="205"/>
      <c r="E17" s="200"/>
      <c r="F17" s="205"/>
      <c r="G17" s="89"/>
    </row>
    <row r="18" spans="1:9" s="7" customFormat="1" x14ac:dyDescent="0.25">
      <c r="A18" s="52"/>
      <c r="B18" s="45" t="s">
        <v>44</v>
      </c>
      <c r="C18" s="46">
        <v>17</v>
      </c>
      <c r="D18" s="273"/>
      <c r="E18" s="198">
        <f>C18*D18</f>
        <v>0</v>
      </c>
      <c r="F18" s="205"/>
      <c r="G18" s="89"/>
    </row>
    <row r="19" spans="1:9" s="7" customFormat="1" x14ac:dyDescent="0.25">
      <c r="A19" s="53"/>
      <c r="C19" s="3"/>
      <c r="D19" s="89"/>
      <c r="E19" s="90"/>
      <c r="F19" s="89"/>
      <c r="G19" s="205"/>
    </row>
    <row r="20" spans="1:9" s="7" customFormat="1" x14ac:dyDescent="0.25">
      <c r="A20" s="53"/>
      <c r="C20" s="3"/>
      <c r="D20" s="89"/>
      <c r="E20" s="90"/>
      <c r="F20" s="89"/>
      <c r="G20" s="199"/>
    </row>
    <row r="21" spans="1:9" s="7" customFormat="1" x14ac:dyDescent="0.25">
      <c r="A21" s="52">
        <f>A17+0.01</f>
        <v>1.04</v>
      </c>
      <c r="B21" s="45" t="s">
        <v>46</v>
      </c>
      <c r="C21" s="46" t="s">
        <v>7</v>
      </c>
      <c r="D21" s="199"/>
      <c r="E21" s="200"/>
      <c r="F21" s="199"/>
      <c r="G21" s="89"/>
    </row>
    <row r="22" spans="1:9" s="7" customFormat="1" x14ac:dyDescent="0.25">
      <c r="A22" s="52"/>
      <c r="B22" s="45" t="s">
        <v>79</v>
      </c>
      <c r="C22" s="206">
        <v>34</v>
      </c>
      <c r="D22" s="273"/>
      <c r="E22" s="198">
        <f t="shared" ref="E22" si="0">C22*D22</f>
        <v>0</v>
      </c>
      <c r="F22" s="205"/>
      <c r="G22" s="89"/>
    </row>
    <row r="23" spans="1:9" s="7" customFormat="1" x14ac:dyDescent="0.25">
      <c r="A23" s="53"/>
      <c r="C23" s="207"/>
      <c r="D23" s="90"/>
      <c r="E23" s="90"/>
      <c r="F23" s="90"/>
      <c r="G23" s="200"/>
    </row>
    <row r="24" spans="1:9" s="7" customFormat="1" x14ac:dyDescent="0.25">
      <c r="A24" s="53"/>
      <c r="C24" s="3"/>
      <c r="D24" s="89"/>
      <c r="E24" s="90"/>
      <c r="F24" s="89"/>
      <c r="G24" s="200"/>
    </row>
    <row r="25" spans="1:9" s="7" customFormat="1" ht="28.5" customHeight="1" x14ac:dyDescent="0.25">
      <c r="A25" s="52">
        <f>A21+0.01</f>
        <v>1.05</v>
      </c>
      <c r="B25" s="50" t="s">
        <v>47</v>
      </c>
      <c r="C25" s="46"/>
      <c r="D25" s="199"/>
      <c r="E25" s="200"/>
      <c r="F25" s="199"/>
      <c r="G25" s="90"/>
    </row>
    <row r="26" spans="1:9" s="7" customFormat="1" x14ac:dyDescent="0.25">
      <c r="A26" s="52"/>
      <c r="B26" s="45" t="s">
        <v>7</v>
      </c>
      <c r="C26" s="46">
        <v>17</v>
      </c>
      <c r="D26" s="273"/>
      <c r="E26" s="198">
        <f>C26*D26</f>
        <v>0</v>
      </c>
      <c r="F26" s="205"/>
      <c r="G26" s="89"/>
    </row>
    <row r="27" spans="1:9" s="7" customFormat="1" x14ac:dyDescent="0.25">
      <c r="A27" s="53"/>
      <c r="C27" s="3"/>
      <c r="D27" s="89"/>
      <c r="E27" s="90"/>
      <c r="F27" s="89"/>
      <c r="G27" s="199"/>
    </row>
    <row r="28" spans="1:9" s="7" customFormat="1" x14ac:dyDescent="0.25">
      <c r="A28" s="53"/>
      <c r="C28" s="3"/>
      <c r="D28" s="89"/>
      <c r="E28" s="90"/>
      <c r="F28" s="89"/>
      <c r="G28" s="199"/>
    </row>
    <row r="29" spans="1:9" s="7" customFormat="1" ht="63.75" customHeight="1" x14ac:dyDescent="0.25">
      <c r="A29" s="210">
        <f>A25+0.01</f>
        <v>1.06</v>
      </c>
      <c r="B29" s="366" t="s">
        <v>80</v>
      </c>
      <c r="C29" s="46"/>
      <c r="D29" s="45"/>
      <c r="E29" s="118"/>
      <c r="F29" s="45"/>
    </row>
    <row r="30" spans="1:9" s="7" customFormat="1" x14ac:dyDescent="0.25">
      <c r="A30" s="196"/>
      <c r="B30" s="45"/>
      <c r="C30" s="46" t="s">
        <v>15</v>
      </c>
      <c r="D30" s="45"/>
      <c r="E30" s="118"/>
      <c r="F30" s="45"/>
    </row>
    <row r="31" spans="1:9" s="7" customFormat="1" x14ac:dyDescent="0.25">
      <c r="A31" s="196"/>
      <c r="B31" s="45" t="s">
        <v>81</v>
      </c>
      <c r="C31" s="46">
        <v>504</v>
      </c>
      <c r="D31" s="45"/>
      <c r="E31" s="118">
        <f>D31*C31</f>
        <v>0</v>
      </c>
      <c r="F31" s="45"/>
      <c r="G31" s="16" t="e">
        <f>#REF!*C31</f>
        <v>#REF!</v>
      </c>
      <c r="H31" s="15">
        <f>3.14*(21/1000)</f>
        <v>6.5940000000000012E-2</v>
      </c>
      <c r="I31" s="367">
        <f>H31*C31</f>
        <v>33.233760000000004</v>
      </c>
    </row>
    <row r="32" spans="1:9" s="7" customFormat="1" x14ac:dyDescent="0.25">
      <c r="A32" s="196"/>
      <c r="B32" s="45" t="s">
        <v>84</v>
      </c>
      <c r="C32" s="46">
        <v>48</v>
      </c>
      <c r="D32" s="45"/>
      <c r="E32" s="118">
        <f t="shared" ref="E32:E34" si="1">D32*C32</f>
        <v>0</v>
      </c>
      <c r="F32" s="45"/>
      <c r="G32" s="16" t="e">
        <f>#REF!*C32</f>
        <v>#REF!</v>
      </c>
      <c r="H32" s="15">
        <f>3.14*(28/1000)</f>
        <v>8.7920000000000012E-2</v>
      </c>
      <c r="I32" s="367">
        <f>H32*C32</f>
        <v>4.2201600000000008</v>
      </c>
    </row>
    <row r="33" spans="1:9" s="7" customFormat="1" x14ac:dyDescent="0.25">
      <c r="A33" s="196"/>
      <c r="B33" s="45" t="s">
        <v>85</v>
      </c>
      <c r="C33" s="46">
        <v>88</v>
      </c>
      <c r="D33" s="45"/>
      <c r="E33" s="118">
        <f t="shared" si="1"/>
        <v>0</v>
      </c>
      <c r="F33" s="45"/>
      <c r="G33" s="16" t="e">
        <f>#REF!*C33</f>
        <v>#REF!</v>
      </c>
      <c r="H33" s="15">
        <f>3.14*(33/1000)</f>
        <v>0.10362</v>
      </c>
      <c r="I33" s="367">
        <f>H33*C33</f>
        <v>9.1185600000000004</v>
      </c>
    </row>
    <row r="34" spans="1:9" s="7" customFormat="1" x14ac:dyDescent="0.25">
      <c r="A34" s="196"/>
      <c r="B34" s="45" t="s">
        <v>86</v>
      </c>
      <c r="C34" s="46">
        <v>360</v>
      </c>
      <c r="D34" s="45"/>
      <c r="E34" s="118">
        <f t="shared" si="1"/>
        <v>0</v>
      </c>
      <c r="F34" s="45"/>
      <c r="G34" s="16" t="e">
        <f>#REF!*C34</f>
        <v>#REF!</v>
      </c>
      <c r="H34" s="15">
        <f>3.14*(42/1000)</f>
        <v>0.13188000000000002</v>
      </c>
      <c r="I34" s="367">
        <f>H34*C34</f>
        <v>47.476800000000011</v>
      </c>
    </row>
    <row r="35" spans="1:9" s="7" customFormat="1" x14ac:dyDescent="0.25">
      <c r="A35" s="16"/>
      <c r="C35" s="3"/>
      <c r="E35" s="13"/>
      <c r="G35" s="16"/>
      <c r="H35" s="15"/>
      <c r="I35" s="16"/>
    </row>
    <row r="36" spans="1:9" s="7" customFormat="1" x14ac:dyDescent="0.25">
      <c r="A36" s="16"/>
      <c r="C36" s="3"/>
      <c r="E36" s="13"/>
      <c r="G36" s="16" t="e">
        <f>SUM(#REF!)</f>
        <v>#REF!</v>
      </c>
      <c r="H36" s="16"/>
      <c r="I36" s="16">
        <f>SUM(I31:I34)</f>
        <v>94.04928000000001</v>
      </c>
    </row>
    <row r="37" spans="1:9" s="7" customFormat="1" ht="36" customHeight="1" x14ac:dyDescent="0.25">
      <c r="A37" s="368">
        <f>A29+0.01</f>
        <v>1.07</v>
      </c>
      <c r="B37" s="50" t="s">
        <v>68</v>
      </c>
      <c r="C37" s="46"/>
      <c r="D37" s="197"/>
      <c r="E37" s="198"/>
      <c r="F37" s="199"/>
    </row>
    <row r="38" spans="1:9" s="7" customFormat="1" x14ac:dyDescent="0.25">
      <c r="A38" s="52"/>
      <c r="B38" s="45" t="s">
        <v>66</v>
      </c>
      <c r="C38" s="46">
        <v>96</v>
      </c>
      <c r="D38" s="197"/>
      <c r="E38" s="198">
        <f>D38*C38</f>
        <v>0</v>
      </c>
      <c r="F38" s="199"/>
    </row>
    <row r="39" spans="1:9" s="7" customFormat="1" x14ac:dyDescent="0.25">
      <c r="A39" s="53"/>
      <c r="C39" s="3"/>
      <c r="D39" s="201"/>
      <c r="E39" s="202"/>
      <c r="F39" s="89"/>
    </row>
    <row r="40" spans="1:9" s="7" customFormat="1" x14ac:dyDescent="0.25">
      <c r="A40" s="53"/>
      <c r="C40" s="3"/>
      <c r="D40" s="201"/>
      <c r="E40" s="202"/>
      <c r="F40" s="89"/>
    </row>
    <row r="41" spans="1:9" s="7" customFormat="1" ht="39.75" customHeight="1" x14ac:dyDescent="0.25">
      <c r="A41" s="196">
        <f>A37+0.01</f>
        <v>1.08</v>
      </c>
      <c r="B41" s="50" t="s">
        <v>69</v>
      </c>
      <c r="C41" s="46"/>
      <c r="D41" s="45"/>
      <c r="E41" s="100"/>
      <c r="F41" s="45"/>
    </row>
    <row r="42" spans="1:9" s="7" customFormat="1" x14ac:dyDescent="0.25">
      <c r="A42" s="196"/>
      <c r="B42" s="45" t="s">
        <v>36</v>
      </c>
      <c r="C42" s="46">
        <v>20</v>
      </c>
      <c r="D42" s="45"/>
      <c r="E42" s="118">
        <f>D42*C42</f>
        <v>0</v>
      </c>
      <c r="F42" s="45"/>
    </row>
    <row r="43" spans="1:9" s="7" customFormat="1" x14ac:dyDescent="0.25">
      <c r="A43" s="16"/>
      <c r="B43" s="369"/>
      <c r="C43" s="3"/>
      <c r="E43" s="13"/>
    </row>
    <row r="44" spans="1:9" s="7" customFormat="1" x14ac:dyDescent="0.25">
      <c r="A44" s="16"/>
      <c r="C44" s="3"/>
      <c r="E44" s="15"/>
    </row>
    <row r="45" spans="1:9" s="7" customFormat="1" ht="63.75" customHeight="1" x14ac:dyDescent="0.25">
      <c r="A45" s="196">
        <f>A41+0.01</f>
        <v>1.0900000000000001</v>
      </c>
      <c r="B45" s="50" t="s">
        <v>70</v>
      </c>
      <c r="C45" s="46"/>
      <c r="D45" s="45"/>
      <c r="E45" s="100"/>
      <c r="F45" s="45"/>
    </row>
    <row r="46" spans="1:9" s="7" customFormat="1" x14ac:dyDescent="0.25">
      <c r="A46" s="196"/>
      <c r="B46" s="370" t="s">
        <v>82</v>
      </c>
      <c r="C46" s="46">
        <v>252</v>
      </c>
      <c r="D46" s="45"/>
      <c r="E46" s="118">
        <f>D46*C46</f>
        <v>0</v>
      </c>
      <c r="F46" s="45"/>
    </row>
    <row r="47" spans="1:9" s="7" customFormat="1" x14ac:dyDescent="0.25">
      <c r="A47" s="196"/>
      <c r="B47" s="370" t="s">
        <v>87</v>
      </c>
      <c r="C47" s="46">
        <v>24</v>
      </c>
      <c r="D47" s="45"/>
      <c r="E47" s="118">
        <f t="shared" ref="E47:E49" si="2">D47*C47</f>
        <v>0</v>
      </c>
      <c r="F47" s="45"/>
    </row>
    <row r="48" spans="1:9" s="7" customFormat="1" x14ac:dyDescent="0.25">
      <c r="A48" s="196"/>
      <c r="B48" s="370" t="s">
        <v>88</v>
      </c>
      <c r="C48" s="46">
        <v>44</v>
      </c>
      <c r="D48" s="45"/>
      <c r="E48" s="118">
        <f t="shared" si="2"/>
        <v>0</v>
      </c>
      <c r="F48" s="45"/>
    </row>
    <row r="49" spans="1:10" s="7" customFormat="1" x14ac:dyDescent="0.25">
      <c r="A49" s="196"/>
      <c r="B49" s="370" t="s">
        <v>65</v>
      </c>
      <c r="C49" s="46">
        <v>146</v>
      </c>
      <c r="D49" s="45"/>
      <c r="E49" s="118">
        <f t="shared" si="2"/>
        <v>0</v>
      </c>
      <c r="F49" s="45"/>
    </row>
    <row r="50" spans="1:10" s="7" customFormat="1" x14ac:dyDescent="0.25">
      <c r="A50" s="16"/>
      <c r="B50" s="369"/>
      <c r="C50" s="3"/>
      <c r="E50" s="13"/>
    </row>
    <row r="51" spans="1:10" s="7" customFormat="1" x14ac:dyDescent="0.25">
      <c r="A51" s="16"/>
      <c r="C51" s="3"/>
      <c r="E51" s="15"/>
    </row>
    <row r="52" spans="1:10" s="7" customFormat="1" ht="44.25" customHeight="1" x14ac:dyDescent="0.25">
      <c r="A52" s="210">
        <f>A45+0.01</f>
        <v>1.1000000000000001</v>
      </c>
      <c r="B52" s="50" t="s">
        <v>83</v>
      </c>
      <c r="C52" s="46"/>
      <c r="D52" s="45"/>
      <c r="E52" s="100"/>
      <c r="F52" s="45"/>
    </row>
    <row r="53" spans="1:10" s="7" customFormat="1" x14ac:dyDescent="0.25">
      <c r="A53" s="45"/>
      <c r="B53" s="45" t="s">
        <v>66</v>
      </c>
      <c r="C53" s="46">
        <v>68</v>
      </c>
      <c r="D53" s="45"/>
      <c r="E53" s="198">
        <f>C53*D53</f>
        <v>0</v>
      </c>
      <c r="F53" s="45"/>
    </row>
    <row r="54" spans="1:10" s="7" customFormat="1" x14ac:dyDescent="0.25">
      <c r="C54" s="3"/>
      <c r="E54" s="15"/>
    </row>
    <row r="55" spans="1:10" s="7" customFormat="1" x14ac:dyDescent="0.25">
      <c r="C55" s="3"/>
      <c r="E55" s="15"/>
    </row>
    <row r="56" spans="1:10" ht="110.25" customHeight="1" x14ac:dyDescent="0.25">
      <c r="A56" s="121">
        <f>A52+0.01</f>
        <v>1.1100000000000001</v>
      </c>
      <c r="B56" s="152" t="s">
        <v>210</v>
      </c>
      <c r="C56" s="123" t="s">
        <v>15</v>
      </c>
      <c r="D56" s="148"/>
      <c r="E56" s="145"/>
      <c r="F56" s="149"/>
      <c r="G56" s="45"/>
    </row>
    <row r="57" spans="1:10" x14ac:dyDescent="0.25">
      <c r="A57" s="121"/>
      <c r="B57" s="122" t="s">
        <v>64</v>
      </c>
      <c r="C57" s="123">
        <v>260</v>
      </c>
      <c r="D57" s="145"/>
      <c r="E57" s="145">
        <f t="shared" ref="E57" si="3">D57*C57</f>
        <v>0</v>
      </c>
      <c r="F57" s="149"/>
      <c r="G57" s="45"/>
    </row>
    <row r="58" spans="1:10" x14ac:dyDescent="0.25">
      <c r="A58" s="146"/>
      <c r="D58" s="147"/>
      <c r="E58" s="147"/>
      <c r="F58" s="151"/>
      <c r="G58" s="199"/>
    </row>
    <row r="59" spans="1:10" s="7" customFormat="1" ht="12.95" customHeight="1" x14ac:dyDescent="0.25">
      <c r="A59" s="53"/>
      <c r="C59" s="264"/>
      <c r="D59" s="201"/>
      <c r="E59" s="202"/>
      <c r="F59" s="89"/>
      <c r="G59" s="45"/>
    </row>
    <row r="60" spans="1:10" s="7" customFormat="1" ht="46.5" customHeight="1" x14ac:dyDescent="0.25">
      <c r="A60" s="52">
        <f>A56+0.01</f>
        <v>1.1200000000000001</v>
      </c>
      <c r="B60" s="50" t="s">
        <v>89</v>
      </c>
      <c r="C60" s="46"/>
      <c r="D60" s="199"/>
      <c r="E60" s="200"/>
      <c r="F60" s="199"/>
      <c r="G60" s="45"/>
    </row>
    <row r="61" spans="1:10" s="7" customFormat="1" x14ac:dyDescent="0.25">
      <c r="A61" s="52"/>
      <c r="B61" s="45" t="s">
        <v>7</v>
      </c>
      <c r="C61" s="46">
        <v>4</v>
      </c>
      <c r="D61" s="273"/>
      <c r="E61" s="198">
        <f>C61*D61</f>
        <v>0</v>
      </c>
      <c r="F61" s="205"/>
    </row>
    <row r="62" spans="1:10" s="7" customFormat="1" x14ac:dyDescent="0.25">
      <c r="A62" s="53"/>
      <c r="C62" s="3"/>
      <c r="D62" s="89"/>
      <c r="E62" s="90"/>
      <c r="F62" s="89"/>
    </row>
    <row r="63" spans="1:10" s="7" customFormat="1" x14ac:dyDescent="0.25">
      <c r="A63" s="53"/>
      <c r="C63" s="3"/>
      <c r="D63" s="89"/>
      <c r="E63" s="90"/>
      <c r="F63" s="89"/>
      <c r="G63" s="45"/>
    </row>
    <row r="64" spans="1:10" s="17" customFormat="1" ht="34.5" customHeight="1" x14ac:dyDescent="0.25">
      <c r="A64" s="172">
        <f>A60+0.01</f>
        <v>1.1300000000000001</v>
      </c>
      <c r="B64" s="78" t="s">
        <v>25</v>
      </c>
      <c r="C64" s="56"/>
      <c r="D64" s="175"/>
      <c r="E64" s="176"/>
      <c r="F64" s="82"/>
      <c r="G64" s="45"/>
      <c r="J64" s="17" t="s">
        <v>48</v>
      </c>
    </row>
    <row r="65" spans="1:7" s="17" customFormat="1" x14ac:dyDescent="0.25">
      <c r="A65" s="172"/>
      <c r="B65" s="174" t="s">
        <v>7</v>
      </c>
      <c r="C65" s="56">
        <v>1</v>
      </c>
      <c r="D65" s="175"/>
      <c r="E65" s="176">
        <v>0</v>
      </c>
      <c r="F65" s="82"/>
      <c r="G65" s="7"/>
    </row>
    <row r="66" spans="1:7" s="17" customFormat="1" x14ac:dyDescent="0.25">
      <c r="A66" s="126"/>
      <c r="C66" s="18"/>
      <c r="D66" s="177"/>
      <c r="E66" s="178"/>
      <c r="F66" s="83"/>
      <c r="G66" s="7"/>
    </row>
    <row r="67" spans="1:7" s="17" customFormat="1" x14ac:dyDescent="0.25">
      <c r="A67" s="126"/>
      <c r="C67" s="18"/>
      <c r="D67" s="177"/>
      <c r="E67" s="178"/>
      <c r="F67" s="83"/>
      <c r="G67" s="45"/>
    </row>
    <row r="68" spans="1:7" s="17" customFormat="1" ht="30" x14ac:dyDescent="0.25">
      <c r="A68" s="172">
        <f>A64+0.01</f>
        <v>1.1400000000000001</v>
      </c>
      <c r="B68" s="78" t="s">
        <v>26</v>
      </c>
      <c r="C68" s="56"/>
      <c r="D68" s="175"/>
      <c r="E68" s="176"/>
      <c r="F68" s="82"/>
      <c r="G68" s="45"/>
    </row>
    <row r="69" spans="1:7" s="17" customFormat="1" x14ac:dyDescent="0.25">
      <c r="A69" s="172"/>
      <c r="B69" s="174" t="s">
        <v>7</v>
      </c>
      <c r="C69" s="56">
        <v>1</v>
      </c>
      <c r="D69" s="175"/>
      <c r="E69" s="176">
        <v>0</v>
      </c>
      <c r="F69" s="82"/>
      <c r="G69" s="7"/>
    </row>
    <row r="70" spans="1:7" s="17" customFormat="1" x14ac:dyDescent="0.25">
      <c r="A70" s="126"/>
      <c r="C70" s="18"/>
      <c r="D70" s="177"/>
      <c r="E70" s="178"/>
      <c r="F70" s="83"/>
      <c r="G70" s="7"/>
    </row>
    <row r="71" spans="1:7" s="17" customFormat="1" x14ac:dyDescent="0.25">
      <c r="A71" s="126"/>
      <c r="C71" s="18"/>
      <c r="D71" s="177"/>
      <c r="E71" s="178"/>
      <c r="F71" s="83"/>
      <c r="G71" s="45"/>
    </row>
    <row r="72" spans="1:7" s="17" customFormat="1" ht="30" customHeight="1" x14ac:dyDescent="0.25">
      <c r="A72" s="172">
        <f>A68+0.01</f>
        <v>1.1500000000000001</v>
      </c>
      <c r="B72" s="78" t="s">
        <v>27</v>
      </c>
      <c r="C72" s="56"/>
      <c r="D72" s="175"/>
      <c r="E72" s="176"/>
      <c r="F72" s="82"/>
      <c r="G72" s="45"/>
    </row>
    <row r="73" spans="1:7" s="17" customFormat="1" x14ac:dyDescent="0.25">
      <c r="A73" s="172"/>
      <c r="B73" s="174" t="s">
        <v>6</v>
      </c>
      <c r="C73" s="56">
        <v>80</v>
      </c>
      <c r="D73" s="175"/>
      <c r="E73" s="176">
        <f>C73*D73</f>
        <v>0</v>
      </c>
      <c r="F73" s="82"/>
      <c r="G73" s="7"/>
    </row>
    <row r="74" spans="1:7" s="17" customFormat="1" x14ac:dyDescent="0.25">
      <c r="A74" s="126"/>
      <c r="C74" s="18"/>
      <c r="D74" s="177"/>
      <c r="E74" s="178"/>
      <c r="F74" s="83"/>
      <c r="G74" s="7"/>
    </row>
    <row r="75" spans="1:7" s="17" customFormat="1" x14ac:dyDescent="0.25">
      <c r="A75" s="126"/>
      <c r="C75" s="18"/>
      <c r="D75" s="177"/>
      <c r="E75" s="178"/>
      <c r="F75" s="83"/>
      <c r="G75" s="45"/>
    </row>
    <row r="76" spans="1:7" s="7" customFormat="1" ht="60" customHeight="1" x14ac:dyDescent="0.25">
      <c r="A76" s="204">
        <f>A72+0.01</f>
        <v>1.1600000000000001</v>
      </c>
      <c r="B76" s="297" t="s">
        <v>49</v>
      </c>
      <c r="C76" s="46"/>
      <c r="D76" s="197"/>
      <c r="E76" s="198"/>
      <c r="F76" s="199"/>
      <c r="G76" s="199"/>
    </row>
    <row r="77" spans="1:7" s="7" customFormat="1" x14ac:dyDescent="0.25">
      <c r="A77" s="52"/>
      <c r="B77" s="45" t="s">
        <v>90</v>
      </c>
      <c r="C77" s="46">
        <v>40</v>
      </c>
      <c r="D77" s="197"/>
      <c r="E77" s="198">
        <f>C77*D77</f>
        <v>0</v>
      </c>
      <c r="F77" s="199"/>
      <c r="G77" s="89"/>
    </row>
    <row r="78" spans="1:7" s="7" customFormat="1" x14ac:dyDescent="0.25">
      <c r="A78" s="52"/>
      <c r="B78" s="45" t="s">
        <v>91</v>
      </c>
      <c r="C78" s="46">
        <v>18</v>
      </c>
      <c r="D78" s="197"/>
      <c r="E78" s="198">
        <f>C78*D78</f>
        <v>0</v>
      </c>
      <c r="F78" s="199"/>
      <c r="G78" s="89"/>
    </row>
    <row r="79" spans="1:7" s="7" customFormat="1" x14ac:dyDescent="0.25">
      <c r="A79" s="52"/>
      <c r="B79" s="45"/>
      <c r="C79" s="46"/>
      <c r="D79" s="197"/>
      <c r="E79" s="198"/>
      <c r="F79" s="199"/>
      <c r="G79" s="199"/>
    </row>
    <row r="80" spans="1:7" s="7" customFormat="1" x14ac:dyDescent="0.25">
      <c r="A80" s="53"/>
      <c r="C80" s="3"/>
      <c r="D80" s="201"/>
      <c r="E80" s="202"/>
      <c r="F80" s="89"/>
      <c r="G80" s="199"/>
    </row>
    <row r="81" spans="1:10" s="7" customFormat="1" x14ac:dyDescent="0.25">
      <c r="A81" s="53"/>
      <c r="C81" s="3"/>
      <c r="D81" s="201"/>
      <c r="E81" s="202"/>
      <c r="F81" s="89"/>
      <c r="G81" s="89"/>
    </row>
    <row r="82" spans="1:10" s="17" customFormat="1" ht="84.75" customHeight="1" x14ac:dyDescent="0.25">
      <c r="A82" s="371">
        <f>A76+0.01</f>
        <v>1.1700000000000002</v>
      </c>
      <c r="B82" s="372" t="s">
        <v>92</v>
      </c>
      <c r="C82" s="373"/>
      <c r="D82" s="374"/>
      <c r="E82" s="374"/>
      <c r="F82" s="375"/>
    </row>
    <row r="83" spans="1:10" s="17" customFormat="1" ht="78.75" customHeight="1" x14ac:dyDescent="0.25">
      <c r="A83" s="376"/>
      <c r="B83" s="377" t="s">
        <v>93</v>
      </c>
      <c r="C83" s="378"/>
      <c r="D83" s="379"/>
      <c r="E83" s="379"/>
      <c r="F83" s="380"/>
    </row>
    <row r="84" spans="1:10" s="17" customFormat="1" x14ac:dyDescent="0.25">
      <c r="A84" s="381"/>
      <c r="B84" s="382" t="s">
        <v>7</v>
      </c>
      <c r="C84" s="294">
        <v>3</v>
      </c>
      <c r="D84" s="70"/>
      <c r="E84" s="67">
        <f>C84*D84</f>
        <v>0</v>
      </c>
      <c r="F84" s="174"/>
    </row>
    <row r="85" spans="1:10" s="17" customFormat="1" x14ac:dyDescent="0.25">
      <c r="A85" s="65"/>
      <c r="B85" s="59"/>
      <c r="C85" s="18"/>
      <c r="D85" s="71"/>
      <c r="E85" s="69"/>
    </row>
    <row r="86" spans="1:10" s="17" customFormat="1" x14ac:dyDescent="0.25">
      <c r="A86" s="65"/>
      <c r="B86" s="59"/>
      <c r="C86" s="18"/>
      <c r="D86" s="340"/>
      <c r="E86" s="341"/>
    </row>
    <row r="87" spans="1:10" s="17" customFormat="1" ht="84.75" customHeight="1" x14ac:dyDescent="0.25">
      <c r="A87" s="371">
        <f>A82+0.01</f>
        <v>1.1800000000000002</v>
      </c>
      <c r="B87" s="372" t="s">
        <v>211</v>
      </c>
      <c r="C87" s="373"/>
      <c r="D87" s="374"/>
      <c r="E87" s="374"/>
      <c r="F87" s="375"/>
    </row>
    <row r="88" spans="1:10" s="17" customFormat="1" ht="78.75" customHeight="1" x14ac:dyDescent="0.25">
      <c r="A88" s="376"/>
      <c r="B88" s="377" t="s">
        <v>93</v>
      </c>
      <c r="C88" s="378"/>
      <c r="D88" s="379"/>
      <c r="E88" s="379"/>
      <c r="F88" s="380"/>
    </row>
    <row r="89" spans="1:10" s="17" customFormat="1" x14ac:dyDescent="0.25">
      <c r="A89" s="381"/>
      <c r="B89" s="382" t="s">
        <v>7</v>
      </c>
      <c r="C89" s="294">
        <v>1</v>
      </c>
      <c r="D89" s="70"/>
      <c r="E89" s="67">
        <f>C89*D89</f>
        <v>0</v>
      </c>
      <c r="F89" s="174"/>
    </row>
    <row r="90" spans="1:10" s="17" customFormat="1" x14ac:dyDescent="0.25">
      <c r="A90" s="65"/>
      <c r="B90" s="59"/>
      <c r="C90" s="18"/>
      <c r="D90" s="71"/>
      <c r="E90" s="69"/>
    </row>
    <row r="91" spans="1:10" s="17" customFormat="1" x14ac:dyDescent="0.25">
      <c r="A91" s="65"/>
      <c r="B91" s="59"/>
      <c r="C91" s="18"/>
      <c r="D91" s="340"/>
      <c r="E91" s="341"/>
    </row>
    <row r="92" spans="1:10" s="17" customFormat="1" ht="34.5" customHeight="1" x14ac:dyDescent="0.25">
      <c r="A92" s="172">
        <f>A87+0.01</f>
        <v>1.1900000000000002</v>
      </c>
      <c r="B92" s="78" t="s">
        <v>94</v>
      </c>
      <c r="C92" s="56"/>
      <c r="D92" s="175"/>
      <c r="E92" s="176"/>
      <c r="F92" s="82"/>
      <c r="G92" s="45"/>
      <c r="J92" s="17" t="s">
        <v>48</v>
      </c>
    </row>
    <row r="93" spans="1:10" s="17" customFormat="1" x14ac:dyDescent="0.25">
      <c r="A93" s="172"/>
      <c r="B93" s="174" t="s">
        <v>7</v>
      </c>
      <c r="C93" s="56">
        <v>4</v>
      </c>
      <c r="D93" s="175"/>
      <c r="E93" s="176">
        <f>C93*D93</f>
        <v>0</v>
      </c>
      <c r="F93" s="82"/>
      <c r="G93" s="7"/>
    </row>
    <row r="94" spans="1:10" s="17" customFormat="1" x14ac:dyDescent="0.25">
      <c r="A94" s="126"/>
      <c r="C94" s="18"/>
      <c r="D94" s="177"/>
      <c r="E94" s="178"/>
      <c r="F94" s="83"/>
      <c r="G94" s="7"/>
    </row>
    <row r="95" spans="1:10" s="17" customFormat="1" x14ac:dyDescent="0.25">
      <c r="A95" s="126"/>
      <c r="C95" s="18"/>
      <c r="D95" s="177"/>
      <c r="E95" s="178"/>
      <c r="F95" s="83"/>
      <c r="G95" s="45"/>
    </row>
    <row r="96" spans="1:10" s="17" customFormat="1" ht="66" customHeight="1" x14ac:dyDescent="0.25">
      <c r="A96" s="172">
        <f>A92+0.01</f>
        <v>1.2000000000000002</v>
      </c>
      <c r="B96" s="78" t="s">
        <v>249</v>
      </c>
      <c r="C96" s="56"/>
      <c r="D96" s="175"/>
      <c r="E96" s="176"/>
      <c r="F96" s="82"/>
      <c r="G96" s="45"/>
      <c r="J96" s="17" t="s">
        <v>48</v>
      </c>
    </row>
    <row r="97" spans="1:10" s="17" customFormat="1" x14ac:dyDescent="0.25">
      <c r="A97" s="172"/>
      <c r="B97" s="174" t="s">
        <v>7</v>
      </c>
      <c r="C97" s="56">
        <v>3</v>
      </c>
      <c r="D97" s="175"/>
      <c r="E97" s="176">
        <f>C97*D97</f>
        <v>0</v>
      </c>
      <c r="F97" s="82"/>
      <c r="G97" s="7"/>
    </row>
    <row r="98" spans="1:10" s="17" customFormat="1" x14ac:dyDescent="0.25">
      <c r="A98" s="126"/>
      <c r="C98" s="18"/>
      <c r="D98" s="177"/>
      <c r="E98" s="178"/>
      <c r="F98" s="83"/>
      <c r="G98" s="7"/>
    </row>
    <row r="99" spans="1:10" s="17" customFormat="1" x14ac:dyDescent="0.25">
      <c r="A99" s="126"/>
      <c r="C99" s="18"/>
      <c r="D99" s="177"/>
      <c r="E99" s="178"/>
      <c r="F99" s="83"/>
      <c r="G99" s="45"/>
    </row>
    <row r="100" spans="1:10" s="17" customFormat="1" ht="66" customHeight="1" x14ac:dyDescent="0.25">
      <c r="A100" s="172">
        <f>A96+0.01</f>
        <v>1.2100000000000002</v>
      </c>
      <c r="B100" s="78" t="s">
        <v>95</v>
      </c>
      <c r="C100" s="56"/>
      <c r="D100" s="175"/>
      <c r="E100" s="176"/>
      <c r="F100" s="82"/>
      <c r="G100" s="45"/>
      <c r="J100" s="17" t="s">
        <v>48</v>
      </c>
    </row>
    <row r="101" spans="1:10" s="17" customFormat="1" x14ac:dyDescent="0.25">
      <c r="A101" s="172"/>
      <c r="B101" s="174" t="s">
        <v>7</v>
      </c>
      <c r="C101" s="56">
        <v>9</v>
      </c>
      <c r="D101" s="175"/>
      <c r="E101" s="176">
        <f>C101*D101</f>
        <v>0</v>
      </c>
      <c r="F101" s="82"/>
      <c r="G101" s="7"/>
    </row>
    <row r="102" spans="1:10" s="17" customFormat="1" x14ac:dyDescent="0.25">
      <c r="A102" s="126"/>
      <c r="C102" s="18"/>
      <c r="D102" s="177"/>
      <c r="E102" s="178"/>
      <c r="F102" s="83"/>
      <c r="G102" s="7"/>
    </row>
    <row r="103" spans="1:10" s="7" customFormat="1" x14ac:dyDescent="0.25">
      <c r="A103" s="53"/>
      <c r="C103" s="3"/>
      <c r="D103" s="201"/>
      <c r="E103" s="202"/>
      <c r="F103" s="89"/>
      <c r="G103" s="199"/>
    </row>
    <row r="104" spans="1:10" s="7" customFormat="1" ht="30" customHeight="1" x14ac:dyDescent="0.25">
      <c r="A104" s="204">
        <f>A100+0.01</f>
        <v>1.2200000000000002</v>
      </c>
      <c r="B104" s="297" t="s">
        <v>96</v>
      </c>
      <c r="C104" s="46"/>
      <c r="D104" s="197"/>
      <c r="E104" s="198"/>
      <c r="F104" s="199"/>
    </row>
    <row r="105" spans="1:10" s="7" customFormat="1" x14ac:dyDescent="0.25">
      <c r="A105" s="52"/>
      <c r="B105" s="45" t="s">
        <v>7</v>
      </c>
      <c r="C105" s="46">
        <v>17</v>
      </c>
      <c r="D105" s="197"/>
      <c r="E105" s="198">
        <f>C105*D105</f>
        <v>0</v>
      </c>
      <c r="F105" s="199"/>
    </row>
    <row r="106" spans="1:10" s="7" customFormat="1" x14ac:dyDescent="0.25">
      <c r="A106" s="52"/>
      <c r="B106" s="45"/>
      <c r="C106" s="46"/>
      <c r="D106" s="197"/>
      <c r="E106" s="198"/>
      <c r="F106" s="199"/>
    </row>
    <row r="107" spans="1:10" s="7" customFormat="1" x14ac:dyDescent="0.25">
      <c r="A107" s="53"/>
      <c r="C107" s="3"/>
      <c r="D107" s="201"/>
      <c r="E107" s="202"/>
      <c r="F107" s="89"/>
    </row>
    <row r="108" spans="1:10" s="7" customFormat="1" x14ac:dyDescent="0.25">
      <c r="A108" s="53"/>
      <c r="C108" s="3"/>
      <c r="D108" s="201"/>
      <c r="E108" s="202"/>
      <c r="F108" s="89"/>
    </row>
    <row r="109" spans="1:10" s="7" customFormat="1" ht="76.5" customHeight="1" x14ac:dyDescent="0.25">
      <c r="A109" s="204">
        <f>A104+0.01</f>
        <v>1.2300000000000002</v>
      </c>
      <c r="B109" s="297" t="s">
        <v>250</v>
      </c>
      <c r="C109" s="46"/>
      <c r="D109" s="197"/>
      <c r="E109" s="198"/>
      <c r="F109" s="199"/>
    </row>
    <row r="110" spans="1:10" s="7" customFormat="1" x14ac:dyDescent="0.25">
      <c r="A110" s="52"/>
      <c r="B110" s="45" t="s">
        <v>7</v>
      </c>
      <c r="C110" s="46">
        <v>1</v>
      </c>
      <c r="D110" s="197"/>
      <c r="E110" s="198">
        <f>C110*D110</f>
        <v>0</v>
      </c>
      <c r="F110" s="199"/>
    </row>
    <row r="111" spans="1:10" s="7" customFormat="1" x14ac:dyDescent="0.25">
      <c r="A111" s="52"/>
      <c r="B111" s="45"/>
      <c r="C111" s="46"/>
      <c r="D111" s="197"/>
      <c r="E111" s="198"/>
      <c r="F111" s="199"/>
    </row>
    <row r="112" spans="1:10" s="7" customFormat="1" x14ac:dyDescent="0.25">
      <c r="A112" s="53"/>
      <c r="C112" s="3"/>
      <c r="D112" s="201"/>
      <c r="E112" s="202"/>
      <c r="F112" s="89"/>
    </row>
    <row r="113" spans="1:7" s="7" customFormat="1" x14ac:dyDescent="0.25">
      <c r="A113" s="53"/>
      <c r="C113" s="3"/>
      <c r="D113" s="201"/>
      <c r="E113" s="202"/>
      <c r="F113" s="89"/>
    </row>
    <row r="114" spans="1:7" s="17" customFormat="1" x14ac:dyDescent="0.25">
      <c r="A114" s="172">
        <f>A109+0.01</f>
        <v>1.2400000000000002</v>
      </c>
      <c r="B114" s="174" t="s">
        <v>28</v>
      </c>
      <c r="C114" s="56"/>
      <c r="D114" s="175"/>
      <c r="E114" s="176"/>
      <c r="F114" s="82"/>
      <c r="G114" s="199"/>
    </row>
    <row r="115" spans="1:7" s="17" customFormat="1" x14ac:dyDescent="0.25">
      <c r="A115" s="172"/>
      <c r="B115" s="174" t="s">
        <v>29</v>
      </c>
      <c r="C115" s="56"/>
      <c r="D115" s="175"/>
      <c r="E115" s="176">
        <f>SUM(E13:E108)*0.01</f>
        <v>0</v>
      </c>
      <c r="F115" s="82"/>
      <c r="G115" s="89"/>
    </row>
    <row r="116" spans="1:7" s="17" customFormat="1" x14ac:dyDescent="0.25">
      <c r="A116" s="126"/>
      <c r="C116" s="18"/>
      <c r="D116" s="177"/>
      <c r="E116" s="178"/>
      <c r="F116" s="83"/>
      <c r="G116" s="89"/>
    </row>
    <row r="117" spans="1:7" s="17" customFormat="1" ht="15.75" thickBot="1" x14ac:dyDescent="0.3">
      <c r="A117" s="126"/>
      <c r="C117" s="18"/>
      <c r="D117" s="177"/>
      <c r="E117" s="178"/>
      <c r="F117" s="83"/>
      <c r="G117" s="360"/>
    </row>
    <row r="118" spans="1:7" s="17" customFormat="1" ht="15.75" thickTop="1" x14ac:dyDescent="0.25">
      <c r="A118" s="172">
        <f>A114+0.01</f>
        <v>1.2500000000000002</v>
      </c>
      <c r="B118" s="174" t="s">
        <v>30</v>
      </c>
      <c r="C118" s="56"/>
      <c r="D118" s="175"/>
      <c r="E118" s="176">
        <f>SUM(E2:E116)*0.02</f>
        <v>0</v>
      </c>
      <c r="F118" s="82"/>
      <c r="G118" s="89"/>
    </row>
    <row r="119" spans="1:7" s="17" customFormat="1" x14ac:dyDescent="0.25">
      <c r="A119" s="172"/>
      <c r="B119" s="174" t="s">
        <v>29</v>
      </c>
      <c r="C119" s="56"/>
      <c r="D119" s="175"/>
      <c r="E119" s="176"/>
      <c r="F119" s="82"/>
      <c r="G119" s="89"/>
    </row>
    <row r="120" spans="1:7" x14ac:dyDescent="0.25">
      <c r="E120" s="124"/>
    </row>
    <row r="121" spans="1:7" s="154" customFormat="1" x14ac:dyDescent="0.25">
      <c r="A121" s="155"/>
      <c r="B121" s="156"/>
      <c r="C121" s="157"/>
      <c r="D121" s="158"/>
      <c r="E121" s="159"/>
      <c r="F121" s="160"/>
      <c r="G121" s="7"/>
    </row>
    <row r="122" spans="1:7" ht="15.75" thickBot="1" x14ac:dyDescent="0.3">
      <c r="A122" s="146"/>
      <c r="B122" s="161" t="s">
        <v>97</v>
      </c>
      <c r="C122" s="162"/>
      <c r="D122" s="163"/>
      <c r="E122" s="164">
        <f>SUM(E2:E121)</f>
        <v>0</v>
      </c>
      <c r="F122" s="165"/>
    </row>
    <row r="123" spans="1:7" ht="15.75" thickTop="1" x14ac:dyDescent="0.25">
      <c r="A123" s="146"/>
      <c r="D123" s="150"/>
      <c r="E123" s="147"/>
      <c r="F123" s="151"/>
    </row>
    <row r="124" spans="1:7" x14ac:dyDescent="0.25">
      <c r="A124" s="146"/>
      <c r="D124" s="150"/>
      <c r="E124" s="147"/>
      <c r="F124" s="151"/>
    </row>
    <row r="125" spans="1:7" x14ac:dyDescent="0.25">
      <c r="A125" s="146"/>
      <c r="D125" s="150"/>
      <c r="E125" s="147"/>
      <c r="F125" s="151"/>
    </row>
    <row r="126" spans="1:7" x14ac:dyDescent="0.25">
      <c r="A126" s="146"/>
      <c r="D126" s="150"/>
      <c r="E126" s="147"/>
      <c r="F126" s="151"/>
    </row>
    <row r="127" spans="1:7" x14ac:dyDescent="0.25">
      <c r="A127" s="146"/>
      <c r="D127" s="150"/>
      <c r="E127" s="147"/>
      <c r="F127" s="151"/>
    </row>
    <row r="128" spans="1:7" x14ac:dyDescent="0.25">
      <c r="A128" s="146"/>
      <c r="D128" s="150"/>
      <c r="E128" s="147"/>
      <c r="F128" s="151"/>
    </row>
    <row r="129" spans="1:6" x14ac:dyDescent="0.25">
      <c r="A129" s="146"/>
      <c r="D129" s="150"/>
      <c r="E129" s="147"/>
      <c r="F129" s="151"/>
    </row>
    <row r="130" spans="1:6" x14ac:dyDescent="0.25">
      <c r="A130" s="146"/>
      <c r="D130" s="150"/>
      <c r="E130" s="147"/>
      <c r="F130" s="151"/>
    </row>
    <row r="131" spans="1:6" x14ac:dyDescent="0.25">
      <c r="A131" s="146"/>
      <c r="D131" s="150"/>
      <c r="E131" s="147"/>
      <c r="F131" s="151"/>
    </row>
    <row r="132" spans="1:6" x14ac:dyDescent="0.25">
      <c r="A132" s="146"/>
      <c r="D132" s="150"/>
      <c r="E132" s="147"/>
      <c r="F132" s="151"/>
    </row>
    <row r="133" spans="1:6" x14ac:dyDescent="0.25">
      <c r="A133" s="146"/>
      <c r="D133" s="150"/>
      <c r="E133" s="147"/>
      <c r="F133" s="151"/>
    </row>
    <row r="134" spans="1:6" x14ac:dyDescent="0.25">
      <c r="A134" s="146"/>
      <c r="D134" s="150"/>
      <c r="E134" s="147"/>
      <c r="F134" s="151"/>
    </row>
    <row r="135" spans="1:6" x14ac:dyDescent="0.25">
      <c r="A135" s="146"/>
      <c r="D135" s="150"/>
      <c r="E135" s="147"/>
      <c r="F135" s="151"/>
    </row>
    <row r="136" spans="1:6" x14ac:dyDescent="0.25">
      <c r="A136" s="146"/>
      <c r="D136" s="150"/>
      <c r="E136" s="147"/>
      <c r="F136" s="151"/>
    </row>
    <row r="137" spans="1:6" x14ac:dyDescent="0.25">
      <c r="A137" s="146"/>
      <c r="D137" s="150"/>
      <c r="E137" s="147"/>
      <c r="F137" s="151"/>
    </row>
    <row r="138" spans="1:6" x14ac:dyDescent="0.25">
      <c r="A138" s="146"/>
      <c r="D138" s="150"/>
      <c r="E138" s="147"/>
      <c r="F138" s="151"/>
    </row>
    <row r="139" spans="1:6" x14ac:dyDescent="0.25">
      <c r="A139" s="146"/>
      <c r="D139" s="150"/>
      <c r="E139" s="147"/>
      <c r="F139" s="151"/>
    </row>
    <row r="140" spans="1:6" x14ac:dyDescent="0.25">
      <c r="A140" s="146"/>
      <c r="D140" s="150"/>
      <c r="E140" s="147"/>
      <c r="F140" s="151"/>
    </row>
    <row r="141" spans="1:6" x14ac:dyDescent="0.25">
      <c r="A141" s="146"/>
      <c r="D141" s="150"/>
      <c r="E141" s="147"/>
      <c r="F141" s="151"/>
    </row>
    <row r="142" spans="1:6" x14ac:dyDescent="0.25">
      <c r="A142" s="146"/>
      <c r="D142" s="150"/>
      <c r="E142" s="147"/>
      <c r="F142" s="151"/>
    </row>
    <row r="143" spans="1:6" x14ac:dyDescent="0.25">
      <c r="A143" s="146"/>
      <c r="D143" s="150"/>
      <c r="E143" s="147"/>
      <c r="F143" s="151"/>
    </row>
    <row r="144" spans="1:6" x14ac:dyDescent="0.25">
      <c r="A144" s="146"/>
      <c r="D144" s="150"/>
      <c r="E144" s="147"/>
      <c r="F144" s="151"/>
    </row>
    <row r="145" spans="1:6" x14ac:dyDescent="0.25">
      <c r="A145" s="146"/>
      <c r="D145" s="150"/>
      <c r="E145" s="147"/>
      <c r="F145" s="151"/>
    </row>
    <row r="146" spans="1:6" x14ac:dyDescent="0.25">
      <c r="A146" s="146"/>
      <c r="D146" s="150"/>
      <c r="E146" s="147"/>
      <c r="F146" s="151"/>
    </row>
    <row r="147" spans="1:6" x14ac:dyDescent="0.25">
      <c r="A147" s="146"/>
      <c r="D147" s="150"/>
      <c r="E147" s="147"/>
      <c r="F147" s="151"/>
    </row>
    <row r="148" spans="1:6" x14ac:dyDescent="0.25">
      <c r="A148" s="146"/>
      <c r="D148" s="150"/>
      <c r="E148" s="147"/>
      <c r="F148" s="151"/>
    </row>
    <row r="149" spans="1:6" x14ac:dyDescent="0.25">
      <c r="A149" s="146"/>
      <c r="D149" s="150"/>
      <c r="E149" s="147"/>
      <c r="F149" s="151"/>
    </row>
    <row r="150" spans="1:6" x14ac:dyDescent="0.25">
      <c r="A150" s="146"/>
      <c r="D150" s="150"/>
      <c r="E150" s="147"/>
      <c r="F150" s="151"/>
    </row>
    <row r="151" spans="1:6" x14ac:dyDescent="0.25">
      <c r="A151" s="146"/>
      <c r="D151" s="150"/>
      <c r="E151" s="147"/>
      <c r="F151" s="151"/>
    </row>
    <row r="152" spans="1:6" x14ac:dyDescent="0.25">
      <c r="A152" s="146"/>
      <c r="D152" s="150"/>
      <c r="E152" s="147"/>
      <c r="F152" s="151"/>
    </row>
    <row r="153" spans="1:6" x14ac:dyDescent="0.25">
      <c r="A153" s="146"/>
      <c r="C153" s="166"/>
      <c r="D153" s="150"/>
      <c r="E153" s="147"/>
      <c r="F153" s="151"/>
    </row>
    <row r="154" spans="1:6" x14ac:dyDescent="0.25">
      <c r="A154" s="146"/>
      <c r="C154" s="166"/>
      <c r="D154" s="150"/>
      <c r="E154" s="147"/>
      <c r="F154" s="151"/>
    </row>
    <row r="155" spans="1:6" x14ac:dyDescent="0.25">
      <c r="A155" s="146"/>
      <c r="C155" s="166"/>
      <c r="D155" s="150"/>
      <c r="E155" s="147"/>
      <c r="F155" s="151"/>
    </row>
    <row r="156" spans="1:6" x14ac:dyDescent="0.25">
      <c r="A156" s="146"/>
      <c r="C156" s="166"/>
      <c r="D156" s="150"/>
      <c r="E156" s="147"/>
      <c r="F156" s="151"/>
    </row>
    <row r="157" spans="1:6" x14ac:dyDescent="0.25">
      <c r="A157" s="146"/>
      <c r="C157" s="166"/>
      <c r="D157" s="150"/>
      <c r="E157" s="147"/>
      <c r="F157" s="151"/>
    </row>
    <row r="158" spans="1:6" x14ac:dyDescent="0.25">
      <c r="A158" s="146"/>
      <c r="C158" s="166"/>
      <c r="D158" s="150"/>
      <c r="E158" s="147"/>
      <c r="F158" s="151"/>
    </row>
    <row r="159" spans="1:6" x14ac:dyDescent="0.25">
      <c r="A159" s="146"/>
      <c r="C159" s="166"/>
      <c r="D159" s="150"/>
      <c r="E159" s="147"/>
      <c r="F159" s="151"/>
    </row>
    <row r="160" spans="1:6" x14ac:dyDescent="0.25">
      <c r="A160" s="146"/>
      <c r="C160" s="166"/>
      <c r="D160" s="150"/>
      <c r="E160" s="147"/>
      <c r="F160" s="151"/>
    </row>
    <row r="161" spans="1:6" x14ac:dyDescent="0.25">
      <c r="A161" s="146"/>
      <c r="C161" s="166"/>
      <c r="D161" s="150"/>
      <c r="E161" s="147"/>
      <c r="F161" s="151"/>
    </row>
    <row r="162" spans="1:6" x14ac:dyDescent="0.25">
      <c r="A162" s="146"/>
      <c r="C162" s="166"/>
      <c r="D162" s="150"/>
      <c r="E162" s="147"/>
      <c r="F162" s="151"/>
    </row>
    <row r="163" spans="1:6" x14ac:dyDescent="0.25">
      <c r="A163" s="146"/>
      <c r="C163" s="166"/>
      <c r="D163" s="150"/>
      <c r="E163" s="147"/>
      <c r="F163" s="151"/>
    </row>
    <row r="164" spans="1:6" x14ac:dyDescent="0.25">
      <c r="A164" s="146"/>
      <c r="C164" s="166"/>
      <c r="D164" s="150"/>
      <c r="E164" s="147"/>
      <c r="F164" s="151"/>
    </row>
    <row r="165" spans="1:6" x14ac:dyDescent="0.25">
      <c r="A165" s="146"/>
      <c r="C165" s="166"/>
      <c r="D165" s="150"/>
      <c r="E165" s="147"/>
      <c r="F165" s="151"/>
    </row>
    <row r="166" spans="1:6" x14ac:dyDescent="0.25">
      <c r="A166" s="146"/>
      <c r="C166" s="166"/>
      <c r="D166" s="150"/>
      <c r="E166" s="147"/>
      <c r="F166" s="151"/>
    </row>
    <row r="167" spans="1:6" x14ac:dyDescent="0.25">
      <c r="A167" s="146"/>
      <c r="C167" s="166"/>
      <c r="D167" s="150"/>
      <c r="E167" s="147"/>
      <c r="F167" s="151"/>
    </row>
    <row r="168" spans="1:6" x14ac:dyDescent="0.25">
      <c r="A168" s="146"/>
      <c r="C168" s="166"/>
      <c r="D168" s="150"/>
      <c r="E168" s="147"/>
      <c r="F168" s="151"/>
    </row>
    <row r="169" spans="1:6" x14ac:dyDescent="0.25">
      <c r="A169" s="146"/>
      <c r="C169" s="166"/>
      <c r="D169" s="150"/>
      <c r="E169" s="147"/>
      <c r="F169" s="151"/>
    </row>
    <row r="170" spans="1:6" x14ac:dyDescent="0.25">
      <c r="A170" s="146"/>
      <c r="C170" s="166"/>
      <c r="D170" s="150"/>
      <c r="E170" s="147"/>
      <c r="F170" s="151"/>
    </row>
    <row r="171" spans="1:6" x14ac:dyDescent="0.25">
      <c r="A171" s="146"/>
      <c r="C171" s="166"/>
      <c r="D171" s="150"/>
      <c r="E171" s="147"/>
      <c r="F171" s="151"/>
    </row>
    <row r="172" spans="1:6" x14ac:dyDescent="0.25">
      <c r="A172" s="146"/>
      <c r="C172" s="166"/>
      <c r="D172" s="150"/>
      <c r="E172" s="147"/>
      <c r="F172" s="151"/>
    </row>
    <row r="173" spans="1:6" x14ac:dyDescent="0.25">
      <c r="A173" s="146"/>
      <c r="C173" s="166"/>
      <c r="D173" s="150"/>
      <c r="E173" s="147"/>
      <c r="F173" s="151"/>
    </row>
    <row r="174" spans="1:6" x14ac:dyDescent="0.25">
      <c r="A174" s="146"/>
      <c r="C174" s="166"/>
      <c r="D174" s="150"/>
      <c r="E174" s="147"/>
      <c r="F174" s="151"/>
    </row>
    <row r="175" spans="1:6" x14ac:dyDescent="0.25">
      <c r="A175" s="146"/>
      <c r="C175" s="166"/>
      <c r="D175" s="150"/>
      <c r="E175" s="147"/>
      <c r="F175" s="151"/>
    </row>
    <row r="176" spans="1:6" x14ac:dyDescent="0.25">
      <c r="A176" s="146"/>
      <c r="C176" s="166"/>
      <c r="D176" s="150"/>
      <c r="E176" s="147"/>
      <c r="F176" s="151"/>
    </row>
    <row r="177" spans="1:6" x14ac:dyDescent="0.25">
      <c r="A177" s="146"/>
      <c r="C177" s="166"/>
      <c r="D177" s="150"/>
      <c r="E177" s="147"/>
      <c r="F177" s="151"/>
    </row>
    <row r="178" spans="1:6" x14ac:dyDescent="0.25">
      <c r="A178" s="146"/>
      <c r="C178" s="166"/>
      <c r="D178" s="150"/>
      <c r="E178" s="147"/>
      <c r="F178" s="151"/>
    </row>
    <row r="179" spans="1:6" x14ac:dyDescent="0.25">
      <c r="A179" s="146"/>
      <c r="C179" s="166"/>
      <c r="D179" s="150"/>
      <c r="E179" s="147"/>
      <c r="F179" s="151"/>
    </row>
    <row r="180" spans="1:6" x14ac:dyDescent="0.25">
      <c r="A180" s="146"/>
      <c r="C180" s="166"/>
      <c r="D180" s="150"/>
      <c r="E180" s="147"/>
      <c r="F180" s="151"/>
    </row>
    <row r="181" spans="1:6" x14ac:dyDescent="0.25">
      <c r="A181" s="146"/>
      <c r="C181" s="166"/>
      <c r="D181" s="150"/>
      <c r="E181" s="147"/>
      <c r="F181" s="151"/>
    </row>
    <row r="182" spans="1:6" x14ac:dyDescent="0.25">
      <c r="A182" s="146"/>
      <c r="C182" s="166"/>
      <c r="D182" s="150"/>
      <c r="E182" s="147"/>
      <c r="F182" s="151"/>
    </row>
    <row r="183" spans="1:6" x14ac:dyDescent="0.25">
      <c r="A183" s="146"/>
      <c r="C183" s="166"/>
      <c r="D183" s="150"/>
      <c r="E183" s="147"/>
      <c r="F183" s="151"/>
    </row>
    <row r="184" spans="1:6" x14ac:dyDescent="0.25">
      <c r="A184" s="146"/>
      <c r="C184" s="166"/>
      <c r="D184" s="150"/>
      <c r="E184" s="147"/>
      <c r="F184" s="151"/>
    </row>
    <row r="185" spans="1:6" x14ac:dyDescent="0.25">
      <c r="A185" s="146"/>
      <c r="C185" s="166"/>
      <c r="D185" s="150"/>
      <c r="E185" s="147"/>
      <c r="F185" s="151"/>
    </row>
    <row r="186" spans="1:6" x14ac:dyDescent="0.25">
      <c r="A186" s="146"/>
      <c r="C186" s="166"/>
      <c r="D186" s="150"/>
      <c r="E186" s="147"/>
      <c r="F186" s="151"/>
    </row>
    <row r="187" spans="1:6" x14ac:dyDescent="0.25">
      <c r="A187" s="146"/>
      <c r="C187" s="166"/>
      <c r="D187" s="150"/>
      <c r="E187" s="147"/>
      <c r="F187" s="151"/>
    </row>
    <row r="188" spans="1:6" x14ac:dyDescent="0.25">
      <c r="A188" s="146"/>
      <c r="C188" s="166"/>
      <c r="D188" s="150"/>
      <c r="E188" s="147"/>
      <c r="F188" s="151"/>
    </row>
    <row r="189" spans="1:6" x14ac:dyDescent="0.25">
      <c r="A189" s="146"/>
      <c r="C189" s="166"/>
      <c r="D189" s="150"/>
      <c r="E189" s="147"/>
      <c r="F189" s="151"/>
    </row>
    <row r="190" spans="1:6" x14ac:dyDescent="0.25">
      <c r="A190" s="146"/>
      <c r="C190" s="166"/>
      <c r="D190" s="150"/>
      <c r="E190" s="147"/>
      <c r="F190" s="151"/>
    </row>
    <row r="191" spans="1:6" x14ac:dyDescent="0.25">
      <c r="A191" s="146"/>
      <c r="C191" s="166"/>
      <c r="D191" s="150"/>
      <c r="E191" s="147"/>
      <c r="F191" s="151"/>
    </row>
    <row r="192" spans="1:6" x14ac:dyDescent="0.25">
      <c r="A192" s="146"/>
      <c r="C192" s="166"/>
      <c r="D192" s="150"/>
      <c r="E192" s="147"/>
      <c r="F192" s="151"/>
    </row>
    <row r="193" spans="1:6" x14ac:dyDescent="0.25">
      <c r="A193" s="146"/>
      <c r="C193" s="166"/>
      <c r="D193" s="150"/>
      <c r="E193" s="147"/>
      <c r="F193" s="151"/>
    </row>
    <row r="194" spans="1:6" x14ac:dyDescent="0.25">
      <c r="A194" s="146"/>
      <c r="C194" s="166"/>
      <c r="D194" s="150"/>
      <c r="E194" s="147"/>
      <c r="F194" s="151"/>
    </row>
    <row r="195" spans="1:6" x14ac:dyDescent="0.25">
      <c r="A195" s="146"/>
      <c r="C195" s="166"/>
      <c r="D195" s="150"/>
      <c r="E195" s="147"/>
      <c r="F195" s="151"/>
    </row>
    <row r="196" spans="1:6" x14ac:dyDescent="0.25">
      <c r="A196" s="146"/>
      <c r="C196" s="166"/>
      <c r="D196" s="150"/>
      <c r="E196" s="147"/>
      <c r="F196" s="151"/>
    </row>
    <row r="197" spans="1:6" x14ac:dyDescent="0.25">
      <c r="A197" s="146"/>
      <c r="C197" s="166"/>
      <c r="D197" s="150"/>
      <c r="E197" s="147"/>
      <c r="F197" s="151"/>
    </row>
    <row r="198" spans="1:6" x14ac:dyDescent="0.25">
      <c r="A198" s="146"/>
      <c r="C198" s="166"/>
      <c r="D198" s="150"/>
      <c r="E198" s="147"/>
      <c r="F198" s="151"/>
    </row>
    <row r="199" spans="1:6" x14ac:dyDescent="0.25">
      <c r="A199" s="146"/>
      <c r="C199" s="166"/>
      <c r="D199" s="150"/>
      <c r="E199" s="147"/>
      <c r="F199" s="151"/>
    </row>
    <row r="200" spans="1:6" x14ac:dyDescent="0.25">
      <c r="A200" s="146"/>
      <c r="C200" s="166"/>
      <c r="D200" s="150"/>
      <c r="E200" s="147"/>
      <c r="F200" s="151"/>
    </row>
    <row r="201" spans="1:6" x14ac:dyDescent="0.25">
      <c r="A201" s="146"/>
      <c r="C201" s="166"/>
      <c r="D201" s="150"/>
      <c r="E201" s="147"/>
      <c r="F201" s="151"/>
    </row>
    <row r="202" spans="1:6" x14ac:dyDescent="0.25">
      <c r="A202" s="146"/>
      <c r="C202" s="166"/>
      <c r="D202" s="150"/>
      <c r="E202" s="147"/>
      <c r="F202" s="151"/>
    </row>
    <row r="203" spans="1:6" x14ac:dyDescent="0.25">
      <c r="A203" s="146"/>
      <c r="C203" s="166"/>
      <c r="D203" s="150"/>
      <c r="E203" s="147"/>
      <c r="F203" s="151"/>
    </row>
    <row r="204" spans="1:6" x14ac:dyDescent="0.25">
      <c r="A204" s="146"/>
      <c r="C204" s="166"/>
      <c r="D204" s="150"/>
      <c r="E204" s="147"/>
      <c r="F204" s="151"/>
    </row>
    <row r="205" spans="1:6" x14ac:dyDescent="0.25">
      <c r="A205" s="146"/>
      <c r="C205" s="166"/>
      <c r="D205" s="150"/>
      <c r="E205" s="147"/>
      <c r="F205" s="151"/>
    </row>
    <row r="206" spans="1:6" x14ac:dyDescent="0.25">
      <c r="A206" s="146"/>
      <c r="C206" s="166"/>
      <c r="D206" s="150"/>
      <c r="E206" s="147"/>
      <c r="F206" s="151"/>
    </row>
    <row r="207" spans="1:6" x14ac:dyDescent="0.25">
      <c r="A207" s="146"/>
      <c r="C207" s="166"/>
      <c r="D207" s="150"/>
      <c r="E207" s="147"/>
      <c r="F207" s="151"/>
    </row>
    <row r="208" spans="1:6" x14ac:dyDescent="0.25">
      <c r="A208" s="146"/>
      <c r="C208" s="166"/>
      <c r="D208" s="150"/>
      <c r="E208" s="147"/>
      <c r="F208" s="151"/>
    </row>
    <row r="209" spans="1:6" x14ac:dyDescent="0.25">
      <c r="A209" s="146"/>
      <c r="C209" s="166"/>
      <c r="D209" s="150"/>
      <c r="E209" s="147"/>
      <c r="F209" s="151"/>
    </row>
    <row r="210" spans="1:6" x14ac:dyDescent="0.25">
      <c r="A210" s="146"/>
      <c r="C210" s="166"/>
      <c r="D210" s="150"/>
      <c r="E210" s="147"/>
      <c r="F210" s="151"/>
    </row>
    <row r="211" spans="1:6" x14ac:dyDescent="0.25">
      <c r="A211" s="146"/>
      <c r="C211" s="166"/>
      <c r="D211" s="150"/>
      <c r="E211" s="147"/>
      <c r="F211" s="151"/>
    </row>
    <row r="212" spans="1:6" x14ac:dyDescent="0.25">
      <c r="A212" s="146"/>
      <c r="C212" s="166"/>
      <c r="D212" s="150"/>
      <c r="E212" s="147"/>
      <c r="F212" s="151"/>
    </row>
    <row r="213" spans="1:6" x14ac:dyDescent="0.25">
      <c r="A213" s="146"/>
      <c r="C213" s="166"/>
      <c r="D213" s="150"/>
      <c r="E213" s="147"/>
      <c r="F213" s="151"/>
    </row>
    <row r="214" spans="1:6" x14ac:dyDescent="0.25">
      <c r="A214" s="146"/>
      <c r="C214" s="166"/>
      <c r="D214" s="150"/>
      <c r="E214" s="147"/>
      <c r="F214" s="151"/>
    </row>
    <row r="215" spans="1:6" x14ac:dyDescent="0.25">
      <c r="A215" s="146"/>
      <c r="C215" s="166"/>
      <c r="D215" s="150"/>
      <c r="E215" s="147"/>
      <c r="F215" s="151"/>
    </row>
    <row r="216" spans="1:6" x14ac:dyDescent="0.25">
      <c r="A216" s="146"/>
      <c r="C216" s="166"/>
      <c r="D216" s="150"/>
      <c r="E216" s="147"/>
      <c r="F216" s="151"/>
    </row>
    <row r="217" spans="1:6" x14ac:dyDescent="0.25">
      <c r="A217" s="146"/>
      <c r="C217" s="166"/>
      <c r="D217" s="150"/>
      <c r="E217" s="147"/>
      <c r="F217" s="151"/>
    </row>
    <row r="218" spans="1:6" x14ac:dyDescent="0.25">
      <c r="A218" s="146"/>
      <c r="C218" s="166"/>
      <c r="D218" s="150"/>
      <c r="E218" s="147"/>
      <c r="F218" s="151"/>
    </row>
    <row r="219" spans="1:6" x14ac:dyDescent="0.25">
      <c r="A219" s="146"/>
      <c r="C219" s="166"/>
      <c r="D219" s="150"/>
      <c r="E219" s="147"/>
      <c r="F219" s="151"/>
    </row>
    <row r="220" spans="1:6" x14ac:dyDescent="0.25">
      <c r="A220" s="146"/>
      <c r="C220" s="166"/>
      <c r="D220" s="150"/>
      <c r="E220" s="147"/>
      <c r="F220" s="151"/>
    </row>
    <row r="221" spans="1:6" x14ac:dyDescent="0.25">
      <c r="A221" s="146"/>
      <c r="C221" s="166"/>
      <c r="D221" s="150"/>
      <c r="E221" s="147"/>
      <c r="F221" s="151"/>
    </row>
    <row r="222" spans="1:6" x14ac:dyDescent="0.25">
      <c r="A222" s="146"/>
      <c r="C222" s="166"/>
      <c r="D222" s="150"/>
      <c r="E222" s="147"/>
      <c r="F222" s="151"/>
    </row>
    <row r="223" spans="1:6" x14ac:dyDescent="0.25">
      <c r="A223" s="146"/>
      <c r="C223" s="166"/>
      <c r="D223" s="150"/>
      <c r="E223" s="147"/>
      <c r="F223" s="151"/>
    </row>
    <row r="224" spans="1:6" x14ac:dyDescent="0.25">
      <c r="A224" s="146"/>
      <c r="C224" s="166"/>
      <c r="D224" s="150"/>
      <c r="E224" s="147"/>
      <c r="F224" s="151"/>
    </row>
    <row r="225" spans="1:6" x14ac:dyDescent="0.25">
      <c r="A225" s="146"/>
      <c r="C225" s="166"/>
      <c r="D225" s="167"/>
      <c r="E225" s="168"/>
      <c r="F225" s="151"/>
    </row>
    <row r="226" spans="1:6" x14ac:dyDescent="0.25">
      <c r="A226" s="146"/>
      <c r="C226" s="166"/>
      <c r="D226" s="167"/>
      <c r="E226" s="168"/>
      <c r="F226" s="151"/>
    </row>
    <row r="227" spans="1:6" x14ac:dyDescent="0.25">
      <c r="A227" s="146"/>
      <c r="C227" s="166"/>
      <c r="D227" s="167"/>
      <c r="E227" s="168"/>
      <c r="F227" s="151"/>
    </row>
    <row r="228" spans="1:6" x14ac:dyDescent="0.25">
      <c r="A228" s="146"/>
      <c r="C228" s="166"/>
      <c r="D228" s="167"/>
      <c r="E228" s="168"/>
      <c r="F228" s="151"/>
    </row>
    <row r="229" spans="1:6" x14ac:dyDescent="0.25">
      <c r="A229" s="146"/>
      <c r="C229" s="166"/>
      <c r="D229" s="167"/>
      <c r="E229" s="168"/>
      <c r="F229" s="151"/>
    </row>
    <row r="230" spans="1:6" x14ac:dyDescent="0.25">
      <c r="A230" s="146"/>
      <c r="C230" s="166"/>
      <c r="D230" s="167"/>
      <c r="E230" s="168"/>
      <c r="F230" s="151"/>
    </row>
    <row r="231" spans="1:6" x14ac:dyDescent="0.25">
      <c r="A231" s="146"/>
      <c r="C231" s="166"/>
      <c r="D231" s="167"/>
      <c r="E231" s="168"/>
      <c r="F231" s="151"/>
    </row>
    <row r="232" spans="1:6" x14ac:dyDescent="0.25">
      <c r="A232" s="146"/>
      <c r="C232" s="166"/>
      <c r="D232" s="167"/>
      <c r="E232" s="168"/>
      <c r="F232" s="151"/>
    </row>
    <row r="233" spans="1:6" x14ac:dyDescent="0.25">
      <c r="A233" s="146"/>
      <c r="C233" s="166"/>
      <c r="D233" s="167"/>
      <c r="E233" s="168"/>
      <c r="F233" s="151"/>
    </row>
    <row r="234" spans="1:6" x14ac:dyDescent="0.25">
      <c r="A234" s="146"/>
      <c r="C234" s="166"/>
      <c r="D234" s="167"/>
      <c r="E234" s="168"/>
      <c r="F234" s="151"/>
    </row>
    <row r="235" spans="1:6" x14ac:dyDescent="0.25">
      <c r="A235" s="146"/>
      <c r="C235" s="166"/>
      <c r="D235" s="167"/>
      <c r="E235" s="168"/>
      <c r="F235" s="151"/>
    </row>
    <row r="236" spans="1:6" x14ac:dyDescent="0.25">
      <c r="A236" s="146"/>
      <c r="C236" s="166"/>
      <c r="D236" s="167"/>
      <c r="E236" s="168"/>
      <c r="F236" s="151"/>
    </row>
    <row r="237" spans="1:6" x14ac:dyDescent="0.25">
      <c r="A237" s="146"/>
      <c r="C237" s="166"/>
      <c r="D237" s="167"/>
      <c r="E237" s="168"/>
      <c r="F237" s="151"/>
    </row>
    <row r="238" spans="1:6" x14ac:dyDescent="0.25">
      <c r="A238" s="146"/>
      <c r="C238" s="166"/>
      <c r="D238" s="167"/>
      <c r="E238" s="168"/>
      <c r="F238" s="151"/>
    </row>
    <row r="239" spans="1:6" x14ac:dyDescent="0.25">
      <c r="A239" s="146"/>
      <c r="C239" s="166"/>
      <c r="D239" s="167"/>
      <c r="E239" s="168"/>
      <c r="F239" s="151"/>
    </row>
    <row r="240" spans="1:6" x14ac:dyDescent="0.25">
      <c r="A240" s="146"/>
      <c r="C240" s="166"/>
      <c r="D240" s="169"/>
      <c r="E240" s="170"/>
      <c r="F240" s="151"/>
    </row>
    <row r="241" spans="1:6" x14ac:dyDescent="0.25">
      <c r="A241" s="146"/>
      <c r="C241" s="166"/>
      <c r="D241" s="169"/>
      <c r="E241" s="170"/>
      <c r="F241" s="151"/>
    </row>
    <row r="242" spans="1:6" x14ac:dyDescent="0.25">
      <c r="A242" s="146"/>
      <c r="C242" s="166"/>
      <c r="D242" s="169"/>
      <c r="E242" s="170"/>
      <c r="F242" s="151"/>
    </row>
    <row r="243" spans="1:6" x14ac:dyDescent="0.25">
      <c r="A243" s="146"/>
      <c r="C243" s="166"/>
      <c r="D243" s="169"/>
      <c r="E243" s="170"/>
      <c r="F243" s="151"/>
    </row>
    <row r="244" spans="1:6" x14ac:dyDescent="0.25">
      <c r="A244" s="146"/>
      <c r="C244" s="166"/>
      <c r="D244" s="169"/>
      <c r="E244" s="170"/>
      <c r="F244" s="151"/>
    </row>
    <row r="245" spans="1:6" x14ac:dyDescent="0.25">
      <c r="A245" s="146"/>
      <c r="C245" s="166"/>
      <c r="D245" s="169"/>
      <c r="E245" s="170"/>
      <c r="F245" s="151"/>
    </row>
    <row r="246" spans="1:6" x14ac:dyDescent="0.25">
      <c r="A246" s="146"/>
      <c r="C246" s="166"/>
      <c r="D246" s="169"/>
      <c r="E246" s="170"/>
      <c r="F246" s="151"/>
    </row>
    <row r="247" spans="1:6" x14ac:dyDescent="0.25">
      <c r="A247" s="146"/>
      <c r="C247" s="166"/>
      <c r="D247" s="169"/>
      <c r="E247" s="170"/>
    </row>
    <row r="248" spans="1:6" x14ac:dyDescent="0.25">
      <c r="A248" s="146"/>
      <c r="C248" s="166"/>
      <c r="D248" s="169"/>
      <c r="E248" s="170"/>
    </row>
    <row r="249" spans="1:6" x14ac:dyDescent="0.25">
      <c r="A249" s="146"/>
      <c r="C249" s="166"/>
      <c r="D249" s="169"/>
      <c r="E249" s="170"/>
    </row>
    <row r="250" spans="1:6" x14ac:dyDescent="0.25">
      <c r="A250" s="146"/>
      <c r="C250" s="166"/>
      <c r="D250" s="169"/>
      <c r="E250" s="170"/>
    </row>
    <row r="251" spans="1:6" x14ac:dyDescent="0.25">
      <c r="A251" s="146"/>
      <c r="C251" s="166"/>
      <c r="D251" s="169"/>
      <c r="E251" s="170"/>
    </row>
    <row r="252" spans="1:6" x14ac:dyDescent="0.25">
      <c r="A252" s="146"/>
      <c r="C252" s="166"/>
      <c r="D252" s="169"/>
      <c r="E252" s="170"/>
    </row>
    <row r="253" spans="1:6" x14ac:dyDescent="0.25">
      <c r="C253" s="166"/>
      <c r="D253" s="169"/>
      <c r="E253" s="170"/>
    </row>
    <row r="254" spans="1:6" x14ac:dyDescent="0.25">
      <c r="C254" s="166"/>
      <c r="D254" s="169"/>
      <c r="E254" s="170"/>
    </row>
    <row r="255" spans="1:6" x14ac:dyDescent="0.25">
      <c r="C255" s="166"/>
      <c r="D255" s="169"/>
      <c r="E255" s="170"/>
    </row>
    <row r="256" spans="1:6" x14ac:dyDescent="0.25">
      <c r="C256" s="166"/>
      <c r="D256" s="169"/>
      <c r="E256" s="170"/>
    </row>
    <row r="257" spans="3:5" x14ac:dyDescent="0.25">
      <c r="C257" s="166"/>
      <c r="D257" s="169"/>
      <c r="E257" s="170"/>
    </row>
    <row r="258" spans="3:5" x14ac:dyDescent="0.25">
      <c r="C258" s="166"/>
      <c r="D258" s="169"/>
      <c r="E258" s="170"/>
    </row>
    <row r="259" spans="3:5" x14ac:dyDescent="0.25">
      <c r="C259" s="166"/>
      <c r="D259" s="169"/>
      <c r="E259" s="170"/>
    </row>
    <row r="260" spans="3:5" x14ac:dyDescent="0.25">
      <c r="C260" s="166"/>
      <c r="D260" s="169"/>
      <c r="E260" s="170"/>
    </row>
    <row r="261" spans="3:5" x14ac:dyDescent="0.25">
      <c r="C261" s="166"/>
      <c r="D261" s="169"/>
      <c r="E261" s="170"/>
    </row>
    <row r="262" spans="3:5" x14ac:dyDescent="0.25">
      <c r="C262" s="166"/>
      <c r="D262" s="169"/>
      <c r="E262" s="170"/>
    </row>
    <row r="263" spans="3:5" x14ac:dyDescent="0.25">
      <c r="C263" s="166"/>
      <c r="D263" s="169"/>
      <c r="E263" s="170"/>
    </row>
    <row r="264" spans="3:5" x14ac:dyDescent="0.25">
      <c r="C264" s="166"/>
      <c r="D264" s="169"/>
      <c r="E264" s="170"/>
    </row>
    <row r="265" spans="3:5" x14ac:dyDescent="0.25">
      <c r="C265" s="166"/>
      <c r="D265" s="169"/>
      <c r="E265" s="170"/>
    </row>
    <row r="266" spans="3:5" x14ac:dyDescent="0.25">
      <c r="C266" s="166"/>
      <c r="D266" s="169"/>
      <c r="E266" s="170"/>
    </row>
    <row r="267" spans="3:5" x14ac:dyDescent="0.25">
      <c r="C267" s="166"/>
      <c r="D267" s="169"/>
      <c r="E267" s="170"/>
    </row>
    <row r="268" spans="3:5" x14ac:dyDescent="0.25">
      <c r="C268" s="166"/>
      <c r="D268" s="169"/>
      <c r="E268" s="170"/>
    </row>
    <row r="269" spans="3:5" x14ac:dyDescent="0.25">
      <c r="C269" s="166"/>
      <c r="D269" s="169"/>
      <c r="E269" s="170"/>
    </row>
    <row r="270" spans="3:5" x14ac:dyDescent="0.25">
      <c r="C270" s="166"/>
      <c r="D270" s="169"/>
      <c r="E270" s="170"/>
    </row>
    <row r="271" spans="3:5" x14ac:dyDescent="0.25">
      <c r="C271" s="166"/>
      <c r="D271" s="169"/>
      <c r="E271" s="170"/>
    </row>
    <row r="272" spans="3:5" x14ac:dyDescent="0.25">
      <c r="C272" s="166"/>
      <c r="D272" s="169"/>
      <c r="E272" s="170"/>
    </row>
    <row r="273" spans="3:5" x14ac:dyDescent="0.25">
      <c r="C273" s="166"/>
      <c r="D273" s="169"/>
      <c r="E273" s="170"/>
    </row>
    <row r="274" spans="3:5" x14ac:dyDescent="0.25">
      <c r="C274" s="166"/>
      <c r="D274" s="169"/>
      <c r="E274" s="170"/>
    </row>
    <row r="275" spans="3:5" x14ac:dyDescent="0.25">
      <c r="C275" s="166"/>
      <c r="D275" s="169"/>
      <c r="E275" s="170"/>
    </row>
    <row r="276" spans="3:5" x14ac:dyDescent="0.25">
      <c r="C276" s="166"/>
      <c r="D276" s="169"/>
      <c r="E276" s="170"/>
    </row>
    <row r="277" spans="3:5" x14ac:dyDescent="0.25">
      <c r="C277" s="166"/>
      <c r="D277" s="169"/>
      <c r="E277" s="170"/>
    </row>
    <row r="278" spans="3:5" x14ac:dyDescent="0.25">
      <c r="C278" s="166"/>
      <c r="D278" s="169"/>
      <c r="E278" s="170"/>
    </row>
    <row r="279" spans="3:5" x14ac:dyDescent="0.25">
      <c r="C279" s="166"/>
      <c r="D279" s="169"/>
      <c r="E279" s="170"/>
    </row>
    <row r="280" spans="3:5" x14ac:dyDescent="0.25">
      <c r="C280" s="166"/>
      <c r="D280" s="169"/>
      <c r="E280" s="170"/>
    </row>
    <row r="281" spans="3:5" x14ac:dyDescent="0.25">
      <c r="C281" s="166"/>
      <c r="D281" s="169"/>
      <c r="E281" s="170"/>
    </row>
  </sheetData>
  <mergeCells count="2">
    <mergeCell ref="B4:B5"/>
    <mergeCell ref="A4:A5"/>
  </mergeCells>
  <phoneticPr fontId="18" type="noConversion"/>
  <pageMargins left="0.98425196850393704" right="0.74803149606299213" top="0.98425196850393704" bottom="0.98425196850393704" header="0.51181102362204722" footer="0.51181102362204722"/>
  <pageSetup paperSize="9" scale="70" orientation="portrait" horizontalDpi="300" verticalDpi="300" r:id="rId1"/>
  <headerFooter alignWithMargins="0">
    <oddHeader xml:space="preserve">&amp;C&amp;9REM PROJEKT d.o.o. Podvin 102, 3310 Žalec, 03 5717705, 041 938550 email: milan.rozman@siol.net
</oddHeader>
    <oddFooter>&amp;L&amp;"Times New Roman CE,Navadno"&amp;8&amp;F&amp;C&amp;A&amp;R&amp;P/&amp;N</oddFooter>
  </headerFooter>
  <rowBreaks count="2" manualBreakCount="2">
    <brk id="44" max="6" man="1"/>
    <brk id="10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90D8-E669-42E1-AABD-9852E37A5927}">
  <dimension ref="A1:J164"/>
  <sheetViews>
    <sheetView tabSelected="1" view="pageBreakPreview" topLeftCell="A83" zoomScale="90" zoomScaleNormal="100" zoomScaleSheetLayoutView="90" workbookViewId="0">
      <selection activeCell="B33" sqref="B33"/>
    </sheetView>
  </sheetViews>
  <sheetFormatPr defaultColWidth="8.85546875" defaultRowHeight="15" x14ac:dyDescent="0.25"/>
  <cols>
    <col min="1" max="1" width="5.85546875" style="16" customWidth="1"/>
    <col min="2" max="2" width="55.7109375" style="7" customWidth="1"/>
    <col min="3" max="3" width="8.42578125" style="3" customWidth="1"/>
    <col min="4" max="4" width="13.7109375" style="7" customWidth="1"/>
    <col min="5" max="5" width="13.7109375" style="15" customWidth="1"/>
    <col min="6" max="6" width="18.140625" style="7" customWidth="1"/>
    <col min="7" max="9" width="9.5703125" style="7" customWidth="1"/>
    <col min="10" max="10" width="9.140625" style="7" customWidth="1"/>
    <col min="11" max="11" width="9.42578125" style="7" customWidth="1"/>
    <col min="12" max="251" width="9.140625" style="7" customWidth="1"/>
    <col min="252" max="16384" width="8.85546875" style="7"/>
  </cols>
  <sheetData>
    <row r="1" spans="1:9" x14ac:dyDescent="0.25">
      <c r="A1" s="240"/>
      <c r="B1" s="241" t="str">
        <f>NASLOVNICA!B13</f>
        <v>MINISTRSTVO ZA ZDRAVJE</v>
      </c>
      <c r="C1" s="157"/>
      <c r="D1" s="154"/>
      <c r="E1" s="242"/>
      <c r="F1" s="154"/>
    </row>
    <row r="2" spans="1:9" x14ac:dyDescent="0.25">
      <c r="A2" s="243"/>
      <c r="B2" s="244" t="str">
        <f>NASLOVNICA!B15</f>
        <v>UKC MARIBOR – DOGRADITEV GASILSKIH DVIGAL K HOSPITALNI STOLPNICI</v>
      </c>
      <c r="C2" s="157"/>
      <c r="D2" s="154"/>
      <c r="E2" s="242"/>
      <c r="F2" s="154"/>
    </row>
    <row r="3" spans="1:9" x14ac:dyDescent="0.25">
      <c r="A3" s="245"/>
      <c r="B3" s="246" t="str">
        <f>NASLOVNICA!B17</f>
        <v>Št. Načrta : REM-97/2018</v>
      </c>
      <c r="C3" s="157"/>
      <c r="D3" s="154"/>
      <c r="E3" s="242"/>
      <c r="F3" s="154"/>
    </row>
    <row r="4" spans="1:9" ht="12.95" customHeight="1" x14ac:dyDescent="0.25">
      <c r="A4" s="498" t="s">
        <v>17</v>
      </c>
      <c r="B4" s="500" t="s">
        <v>231</v>
      </c>
      <c r="C4" s="18"/>
      <c r="D4" s="247"/>
      <c r="E4" s="248"/>
      <c r="F4" s="247"/>
      <c r="G4" s="5"/>
      <c r="H4" s="6"/>
    </row>
    <row r="5" spans="1:9" ht="12.95" customHeight="1" x14ac:dyDescent="0.25">
      <c r="A5" s="499"/>
      <c r="B5" s="501"/>
      <c r="C5" s="249"/>
      <c r="D5" s="250"/>
      <c r="E5" s="248"/>
      <c r="F5" s="250"/>
      <c r="G5" s="5"/>
      <c r="H5" s="6"/>
    </row>
    <row r="6" spans="1:9" s="47" customFormat="1" ht="42.75" customHeight="1" x14ac:dyDescent="0.25">
      <c r="A6" s="251" t="s">
        <v>5</v>
      </c>
      <c r="B6" s="252" t="s">
        <v>20</v>
      </c>
      <c r="C6" s="253" t="s">
        <v>4</v>
      </c>
      <c r="D6" s="254" t="s">
        <v>21</v>
      </c>
      <c r="E6" s="255" t="s">
        <v>23</v>
      </c>
      <c r="F6" s="358" t="s">
        <v>76</v>
      </c>
      <c r="G6" s="55"/>
    </row>
    <row r="7" spans="1:9" ht="12.95" customHeight="1" x14ac:dyDescent="0.25">
      <c r="A7" s="37"/>
      <c r="B7" s="256"/>
      <c r="C7" s="18"/>
      <c r="D7" s="257"/>
      <c r="E7" s="239"/>
      <c r="F7" s="257"/>
      <c r="G7" s="9"/>
      <c r="H7" s="14"/>
      <c r="I7" s="14"/>
    </row>
    <row r="8" spans="1:9" s="17" customFormat="1" x14ac:dyDescent="0.25">
      <c r="A8" s="276"/>
      <c r="B8" s="277"/>
      <c r="C8" s="278"/>
      <c r="D8" s="83"/>
      <c r="E8" s="79"/>
      <c r="G8" s="279"/>
    </row>
    <row r="9" spans="1:9" s="17" customFormat="1" x14ac:dyDescent="0.25">
      <c r="A9" s="276"/>
      <c r="B9" s="277"/>
      <c r="C9" s="278"/>
      <c r="D9" s="83"/>
      <c r="E9" s="79"/>
    </row>
    <row r="10" spans="1:9" ht="79.5" customHeight="1" x14ac:dyDescent="0.25">
      <c r="A10" s="386">
        <v>2.0099999999999998</v>
      </c>
      <c r="B10" s="387" t="s">
        <v>212</v>
      </c>
      <c r="C10" s="388"/>
      <c r="D10" s="389"/>
      <c r="E10" s="390"/>
      <c r="F10" s="389"/>
      <c r="G10" s="9"/>
      <c r="H10" s="14"/>
      <c r="I10" s="14"/>
    </row>
    <row r="11" spans="1:9" ht="12.95" customHeight="1" x14ac:dyDescent="0.25">
      <c r="A11" s="386"/>
      <c r="B11" s="391" t="s">
        <v>109</v>
      </c>
      <c r="C11" s="388"/>
      <c r="D11" s="389"/>
      <c r="E11" s="390"/>
      <c r="F11" s="389"/>
      <c r="G11" s="9"/>
      <c r="H11" s="14"/>
      <c r="I11" s="14"/>
    </row>
    <row r="12" spans="1:9" ht="12.95" customHeight="1" x14ac:dyDescent="0.25">
      <c r="A12" s="386"/>
      <c r="B12" s="391" t="s">
        <v>98</v>
      </c>
      <c r="C12" s="388"/>
      <c r="D12" s="389"/>
      <c r="E12" s="390"/>
      <c r="F12" s="389"/>
      <c r="G12" s="9"/>
      <c r="H12" s="14"/>
      <c r="I12" s="14"/>
    </row>
    <row r="13" spans="1:9" ht="12.95" customHeight="1" x14ac:dyDescent="0.25">
      <c r="A13" s="386"/>
      <c r="B13" s="391" t="s">
        <v>99</v>
      </c>
      <c r="C13" s="388"/>
      <c r="D13" s="389"/>
      <c r="E13" s="390"/>
      <c r="F13" s="389"/>
      <c r="G13" s="9"/>
      <c r="H13" s="14"/>
      <c r="I13" s="14"/>
    </row>
    <row r="14" spans="1:9" ht="12.95" customHeight="1" x14ac:dyDescent="0.25">
      <c r="A14" s="386"/>
      <c r="B14" s="391" t="s">
        <v>100</v>
      </c>
      <c r="C14" s="388"/>
      <c r="D14" s="389"/>
      <c r="E14" s="390"/>
      <c r="F14" s="389"/>
      <c r="G14" s="9"/>
      <c r="H14" s="14"/>
      <c r="I14" s="14"/>
    </row>
    <row r="15" spans="1:9" ht="12.95" customHeight="1" x14ac:dyDescent="0.25">
      <c r="A15" s="386"/>
      <c r="B15" s="391"/>
      <c r="C15" s="388"/>
      <c r="D15" s="389"/>
      <c r="E15" s="390"/>
      <c r="F15" s="389"/>
      <c r="G15" s="9"/>
      <c r="H15" s="14"/>
      <c r="I15" s="14"/>
    </row>
    <row r="16" spans="1:9" ht="12.95" customHeight="1" x14ac:dyDescent="0.25">
      <c r="A16" s="386"/>
      <c r="B16" s="391" t="s">
        <v>101</v>
      </c>
      <c r="C16" s="388"/>
      <c r="D16" s="389"/>
      <c r="E16" s="390"/>
      <c r="F16" s="389"/>
      <c r="G16" s="9"/>
      <c r="H16" s="14"/>
      <c r="I16" s="14"/>
    </row>
    <row r="17" spans="1:9" ht="50.25" customHeight="1" x14ac:dyDescent="0.25">
      <c r="A17" s="386"/>
      <c r="B17" s="387" t="s">
        <v>187</v>
      </c>
      <c r="C17" s="388"/>
      <c r="D17" s="389"/>
      <c r="E17" s="390"/>
      <c r="F17" s="389"/>
      <c r="G17" s="9"/>
      <c r="H17" s="14"/>
      <c r="I17" s="14"/>
    </row>
    <row r="18" spans="1:9" ht="12.95" customHeight="1" x14ac:dyDescent="0.25">
      <c r="A18" s="386"/>
      <c r="B18" s="391" t="s">
        <v>102</v>
      </c>
      <c r="C18" s="388"/>
      <c r="D18" s="389"/>
      <c r="E18" s="390"/>
      <c r="F18" s="389"/>
      <c r="G18" s="9"/>
      <c r="H18" s="14"/>
      <c r="I18" s="14"/>
    </row>
    <row r="19" spans="1:9" ht="12.95" customHeight="1" x14ac:dyDescent="0.25">
      <c r="A19" s="392"/>
      <c r="B19" s="393" t="s">
        <v>232</v>
      </c>
      <c r="C19" s="388"/>
      <c r="D19" s="389"/>
      <c r="E19" s="390"/>
      <c r="F19" s="389"/>
      <c r="G19" s="9"/>
      <c r="H19" s="14"/>
      <c r="I19" s="14"/>
    </row>
    <row r="20" spans="1:9" ht="12.95" customHeight="1" x14ac:dyDescent="0.25">
      <c r="A20" s="386"/>
      <c r="B20" s="391" t="s">
        <v>103</v>
      </c>
      <c r="C20" s="388"/>
      <c r="D20" s="389"/>
      <c r="E20" s="390"/>
      <c r="F20" s="389"/>
      <c r="G20" s="9"/>
      <c r="H20" s="14"/>
      <c r="I20" s="14"/>
    </row>
    <row r="21" spans="1:9" ht="12.95" customHeight="1" x14ac:dyDescent="0.25">
      <c r="A21" s="392"/>
      <c r="B21" s="393" t="s">
        <v>233</v>
      </c>
      <c r="C21" s="388"/>
      <c r="D21" s="389"/>
      <c r="E21" s="390"/>
      <c r="F21" s="389"/>
      <c r="G21" s="9"/>
      <c r="H21" s="14"/>
      <c r="I21" s="14"/>
    </row>
    <row r="22" spans="1:9" s="385" customFormat="1" ht="63.75" customHeight="1" x14ac:dyDescent="0.25">
      <c r="A22" s="394"/>
      <c r="B22" s="395" t="s">
        <v>104</v>
      </c>
      <c r="C22" s="388"/>
      <c r="D22" s="396"/>
      <c r="E22" s="390"/>
      <c r="F22" s="396"/>
      <c r="G22" s="383"/>
      <c r="H22" s="384"/>
      <c r="I22" s="384"/>
    </row>
    <row r="23" spans="1:9" s="385" customFormat="1" ht="12.95" customHeight="1" x14ac:dyDescent="0.25">
      <c r="A23" s="394"/>
      <c r="B23" s="397" t="s">
        <v>105</v>
      </c>
      <c r="C23" s="388"/>
      <c r="D23" s="396"/>
      <c r="E23" s="390"/>
      <c r="F23" s="396"/>
      <c r="G23" s="383"/>
      <c r="H23" s="384"/>
      <c r="I23" s="384"/>
    </row>
    <row r="24" spans="1:9" s="385" customFormat="1" ht="45.75" customHeight="1" x14ac:dyDescent="0.25">
      <c r="A24" s="394"/>
      <c r="B24" s="395" t="s">
        <v>106</v>
      </c>
      <c r="C24" s="388"/>
      <c r="D24" s="396"/>
      <c r="E24" s="390"/>
      <c r="F24" s="396"/>
      <c r="G24" s="383"/>
      <c r="H24" s="384"/>
      <c r="I24" s="384"/>
    </row>
    <row r="25" spans="1:9" s="385" customFormat="1" ht="12.95" customHeight="1" x14ac:dyDescent="0.25">
      <c r="A25" s="394"/>
      <c r="B25" s="397" t="s">
        <v>107</v>
      </c>
      <c r="C25" s="388"/>
      <c r="D25" s="396"/>
      <c r="E25" s="390"/>
      <c r="F25" s="396"/>
      <c r="G25" s="383"/>
      <c r="H25" s="384"/>
      <c r="I25" s="384"/>
    </row>
    <row r="26" spans="1:9" s="385" customFormat="1" ht="12.95" customHeight="1" x14ac:dyDescent="0.25">
      <c r="A26" s="394"/>
      <c r="B26" s="398" t="s">
        <v>111</v>
      </c>
      <c r="C26" s="388"/>
      <c r="D26" s="396"/>
      <c r="E26" s="390"/>
      <c r="F26" s="396"/>
      <c r="G26" s="383"/>
      <c r="H26" s="384"/>
      <c r="I26" s="384"/>
    </row>
    <row r="27" spans="1:9" s="385" customFormat="1" ht="12.95" customHeight="1" x14ac:dyDescent="0.25">
      <c r="A27" s="394"/>
      <c r="B27" s="397" t="s">
        <v>110</v>
      </c>
      <c r="C27" s="388"/>
      <c r="D27" s="396"/>
      <c r="E27" s="390"/>
      <c r="F27" s="396"/>
      <c r="G27" s="383"/>
      <c r="H27" s="384"/>
      <c r="I27" s="384"/>
    </row>
    <row r="28" spans="1:9" s="385" customFormat="1" ht="47.25" customHeight="1" x14ac:dyDescent="0.25">
      <c r="A28" s="399"/>
      <c r="B28" s="400" t="s">
        <v>108</v>
      </c>
      <c r="C28" s="388"/>
      <c r="D28" s="396"/>
      <c r="E28" s="390"/>
      <c r="F28" s="396"/>
      <c r="G28" s="383"/>
      <c r="H28" s="384"/>
      <c r="I28" s="384"/>
    </row>
    <row r="29" spans="1:9" s="385" customFormat="1" ht="12.95" customHeight="1" x14ac:dyDescent="0.25">
      <c r="A29" s="399"/>
      <c r="B29" s="397" t="s">
        <v>7</v>
      </c>
      <c r="C29" s="388">
        <v>1</v>
      </c>
      <c r="D29" s="396"/>
      <c r="E29" s="390">
        <f>D29*C29</f>
        <v>0</v>
      </c>
      <c r="F29" s="396"/>
      <c r="G29" s="383"/>
      <c r="H29" s="384"/>
      <c r="I29" s="384"/>
    </row>
    <row r="30" spans="1:9" s="17" customFormat="1" x14ac:dyDescent="0.25">
      <c r="A30" s="276"/>
      <c r="B30" s="277"/>
      <c r="C30" s="278"/>
      <c r="D30" s="83"/>
      <c r="E30" s="79"/>
      <c r="G30" s="279"/>
    </row>
    <row r="31" spans="1:9" s="17" customFormat="1" x14ac:dyDescent="0.25">
      <c r="A31" s="276"/>
      <c r="B31" s="277"/>
      <c r="C31" s="278"/>
      <c r="D31" s="83"/>
      <c r="E31" s="79"/>
      <c r="G31" s="279"/>
    </row>
    <row r="32" spans="1:9" ht="33" customHeight="1" x14ac:dyDescent="0.25">
      <c r="A32" s="52">
        <f>A10+0.01</f>
        <v>2.0199999999999996</v>
      </c>
      <c r="B32" s="61" t="s">
        <v>205</v>
      </c>
      <c r="C32" s="258" t="s">
        <v>6</v>
      </c>
      <c r="D32" s="205"/>
      <c r="E32" s="200"/>
      <c r="F32" s="117"/>
    </row>
    <row r="33" spans="1:6" ht="12.95" customHeight="1" x14ac:dyDescent="0.25">
      <c r="A33" s="215"/>
      <c r="B33" s="61" t="s">
        <v>203</v>
      </c>
      <c r="C33" s="259">
        <v>2</v>
      </c>
      <c r="D33" s="66"/>
      <c r="E33" s="67">
        <f>D33*C33</f>
        <v>0</v>
      </c>
      <c r="F33" s="117"/>
    </row>
    <row r="34" spans="1:6" ht="12.95" customHeight="1" x14ac:dyDescent="0.25">
      <c r="A34" s="215"/>
      <c r="B34" s="61" t="s">
        <v>204</v>
      </c>
      <c r="C34" s="259">
        <v>2</v>
      </c>
      <c r="D34" s="66"/>
      <c r="E34" s="67">
        <f>D34*C34</f>
        <v>0</v>
      </c>
      <c r="F34" s="117"/>
    </row>
    <row r="35" spans="1:6" s="17" customFormat="1" ht="12.95" customHeight="1" x14ac:dyDescent="0.25">
      <c r="A35" s="65"/>
      <c r="B35" s="60"/>
      <c r="C35" s="34"/>
      <c r="D35" s="68"/>
      <c r="E35" s="69"/>
      <c r="F35" s="81"/>
    </row>
    <row r="36" spans="1:6" s="17" customFormat="1" ht="12.95" customHeight="1" x14ac:dyDescent="0.25">
      <c r="A36" s="65"/>
      <c r="B36" s="60"/>
      <c r="C36" s="34"/>
      <c r="D36" s="68"/>
      <c r="E36" s="69"/>
      <c r="F36" s="81"/>
    </row>
    <row r="37" spans="1:6" ht="33" customHeight="1" x14ac:dyDescent="0.25">
      <c r="A37" s="52">
        <f>A32+0.01</f>
        <v>2.0299999999999994</v>
      </c>
      <c r="B37" s="61" t="s">
        <v>189</v>
      </c>
      <c r="C37" s="258" t="s">
        <v>6</v>
      </c>
      <c r="D37" s="205"/>
      <c r="E37" s="200"/>
      <c r="F37" s="117"/>
    </row>
    <row r="38" spans="1:6" ht="12.95" customHeight="1" x14ac:dyDescent="0.25">
      <c r="A38" s="215"/>
      <c r="B38" s="61" t="s">
        <v>188</v>
      </c>
      <c r="C38" s="259">
        <v>1</v>
      </c>
      <c r="D38" s="66"/>
      <c r="E38" s="67">
        <f>D38*C38</f>
        <v>0</v>
      </c>
      <c r="F38" s="117"/>
    </row>
    <row r="39" spans="1:6" s="17" customFormat="1" ht="12.95" customHeight="1" x14ac:dyDescent="0.25">
      <c r="A39" s="65"/>
      <c r="B39" s="60"/>
      <c r="C39" s="34"/>
      <c r="D39" s="68"/>
      <c r="E39" s="69"/>
      <c r="F39" s="81"/>
    </row>
    <row r="40" spans="1:6" s="17" customFormat="1" ht="12.95" customHeight="1" x14ac:dyDescent="0.25">
      <c r="A40" s="65"/>
      <c r="B40" s="60"/>
      <c r="C40" s="34"/>
      <c r="D40" s="68"/>
      <c r="E40" s="69"/>
      <c r="F40" s="81"/>
    </row>
    <row r="41" spans="1:6" ht="57" customHeight="1" x14ac:dyDescent="0.25">
      <c r="A41" s="52">
        <f>A37+0.01</f>
        <v>2.0399999999999991</v>
      </c>
      <c r="B41" s="61" t="s">
        <v>215</v>
      </c>
      <c r="C41" s="258" t="s">
        <v>6</v>
      </c>
      <c r="D41" s="205"/>
      <c r="E41" s="200"/>
      <c r="F41" s="117"/>
    </row>
    <row r="42" spans="1:6" ht="12.95" customHeight="1" x14ac:dyDescent="0.25">
      <c r="A42" s="215"/>
      <c r="B42" s="61" t="s">
        <v>214</v>
      </c>
      <c r="C42" s="259">
        <v>15</v>
      </c>
      <c r="D42" s="66"/>
      <c r="E42" s="67">
        <f>D42*C42</f>
        <v>0</v>
      </c>
      <c r="F42" s="117"/>
    </row>
    <row r="43" spans="1:6" s="17" customFormat="1" ht="12.95" customHeight="1" x14ac:dyDescent="0.25">
      <c r="A43" s="65"/>
      <c r="B43" s="60"/>
      <c r="C43" s="34"/>
      <c r="D43" s="68"/>
      <c r="E43" s="69"/>
      <c r="F43" s="81"/>
    </row>
    <row r="44" spans="1:6" s="17" customFormat="1" ht="12.95" customHeight="1" x14ac:dyDescent="0.25">
      <c r="A44" s="65"/>
      <c r="B44" s="60"/>
      <c r="C44" s="34"/>
      <c r="D44" s="68"/>
      <c r="E44" s="69"/>
      <c r="F44" s="81"/>
    </row>
    <row r="45" spans="1:6" ht="57" customHeight="1" x14ac:dyDescent="0.25">
      <c r="A45" s="52">
        <f>A41+0.01</f>
        <v>2.0499999999999989</v>
      </c>
      <c r="B45" s="61" t="s">
        <v>216</v>
      </c>
      <c r="C45" s="258" t="s">
        <v>6</v>
      </c>
      <c r="D45" s="205"/>
      <c r="E45" s="200"/>
      <c r="F45" s="117"/>
    </row>
    <row r="46" spans="1:6" ht="12.95" customHeight="1" x14ac:dyDescent="0.25">
      <c r="A46" s="215"/>
      <c r="B46" s="61" t="s">
        <v>234</v>
      </c>
      <c r="C46" s="259">
        <v>15</v>
      </c>
      <c r="D46" s="66"/>
      <c r="E46" s="67">
        <f>D46*C46</f>
        <v>0</v>
      </c>
      <c r="F46" s="117"/>
    </row>
    <row r="47" spans="1:6" s="17" customFormat="1" ht="12.95" customHeight="1" x14ac:dyDescent="0.25">
      <c r="A47" s="65"/>
      <c r="B47" s="60"/>
      <c r="C47" s="34"/>
      <c r="D47" s="68"/>
      <c r="E47" s="69"/>
      <c r="F47" s="81"/>
    </row>
    <row r="48" spans="1:6" s="17" customFormat="1" ht="12.95" customHeight="1" x14ac:dyDescent="0.25">
      <c r="A48" s="65"/>
      <c r="B48" s="60"/>
      <c r="C48" s="34"/>
      <c r="D48" s="68"/>
      <c r="E48" s="69"/>
      <c r="F48" s="81"/>
    </row>
    <row r="49" spans="1:10" s="17" customFormat="1" ht="12.95" customHeight="1" x14ac:dyDescent="0.25">
      <c r="A49" s="65"/>
      <c r="B49" s="59"/>
      <c r="C49" s="34"/>
      <c r="D49" s="68"/>
      <c r="E49" s="69"/>
      <c r="F49" s="81"/>
      <c r="G49" s="79"/>
      <c r="H49" s="35"/>
      <c r="I49" s="35"/>
    </row>
    <row r="50" spans="1:10" s="17" customFormat="1" ht="12.95" customHeight="1" x14ac:dyDescent="0.25">
      <c r="A50" s="65"/>
      <c r="B50" s="60"/>
      <c r="C50" s="18"/>
      <c r="D50" s="68"/>
      <c r="E50" s="69"/>
      <c r="F50" s="81"/>
      <c r="G50" s="79"/>
      <c r="H50" s="33"/>
      <c r="I50" s="35"/>
      <c r="J50" s="35"/>
    </row>
    <row r="51" spans="1:10" s="480" customFormat="1" x14ac:dyDescent="0.25">
      <c r="A51" s="478">
        <f>A45+0.01</f>
        <v>2.0599999999999987</v>
      </c>
      <c r="B51" s="298" t="s">
        <v>190</v>
      </c>
      <c r="C51" s="299"/>
      <c r="D51" s="479"/>
      <c r="E51" s="300"/>
      <c r="F51" s="301"/>
      <c r="G51" s="301"/>
    </row>
    <row r="52" spans="1:10" s="480" customFormat="1" x14ac:dyDescent="0.25">
      <c r="A52" s="481"/>
      <c r="B52" s="302" t="s">
        <v>191</v>
      </c>
      <c r="C52" s="303"/>
      <c r="D52" s="482"/>
      <c r="E52" s="304"/>
      <c r="F52" s="305"/>
      <c r="G52" s="305"/>
    </row>
    <row r="53" spans="1:10" s="480" customFormat="1" x14ac:dyDescent="0.25">
      <c r="A53" s="481"/>
      <c r="B53" s="302" t="s">
        <v>192</v>
      </c>
      <c r="C53" s="303"/>
      <c r="D53" s="482"/>
      <c r="E53" s="304"/>
      <c r="F53" s="305"/>
      <c r="G53" s="305"/>
    </row>
    <row r="54" spans="1:10" s="480" customFormat="1" x14ac:dyDescent="0.25">
      <c r="A54" s="481"/>
      <c r="B54" s="302" t="s">
        <v>193</v>
      </c>
      <c r="C54" s="303"/>
      <c r="D54" s="482"/>
      <c r="E54" s="304"/>
      <c r="F54" s="305"/>
      <c r="G54" s="305"/>
    </row>
    <row r="55" spans="1:10" s="480" customFormat="1" x14ac:dyDescent="0.25">
      <c r="A55" s="481"/>
      <c r="B55" s="302" t="s">
        <v>194</v>
      </c>
      <c r="C55" s="303"/>
      <c r="D55" s="482"/>
      <c r="E55" s="304"/>
      <c r="F55" s="305"/>
      <c r="G55" s="305"/>
    </row>
    <row r="56" spans="1:10" s="480" customFormat="1" x14ac:dyDescent="0.25">
      <c r="A56" s="481"/>
      <c r="B56" s="302" t="s">
        <v>195</v>
      </c>
      <c r="C56" s="303"/>
      <c r="D56" s="482"/>
      <c r="E56" s="304"/>
      <c r="F56" s="305"/>
      <c r="G56" s="305"/>
    </row>
    <row r="57" spans="1:10" s="480" customFormat="1" x14ac:dyDescent="0.25">
      <c r="A57" s="481"/>
      <c r="B57" s="483" t="s">
        <v>196</v>
      </c>
      <c r="C57" s="303"/>
      <c r="D57" s="482"/>
      <c r="E57" s="304"/>
      <c r="F57" s="305"/>
      <c r="G57" s="305"/>
    </row>
    <row r="58" spans="1:10" s="480" customFormat="1" x14ac:dyDescent="0.25">
      <c r="A58" s="481"/>
      <c r="B58" s="302" t="s">
        <v>197</v>
      </c>
      <c r="C58" s="303"/>
      <c r="D58" s="482"/>
      <c r="E58" s="304"/>
      <c r="F58" s="305"/>
      <c r="G58" s="305"/>
    </row>
    <row r="59" spans="1:10" s="480" customFormat="1" x14ac:dyDescent="0.25">
      <c r="A59" s="481"/>
      <c r="B59" s="302" t="s">
        <v>198</v>
      </c>
      <c r="C59" s="303"/>
      <c r="D59" s="482"/>
      <c r="E59" s="304"/>
      <c r="F59" s="305"/>
      <c r="G59" s="305"/>
    </row>
    <row r="60" spans="1:10" s="480" customFormat="1" x14ac:dyDescent="0.25">
      <c r="A60" s="481"/>
      <c r="B60" s="302" t="s">
        <v>199</v>
      </c>
      <c r="C60" s="303"/>
      <c r="D60" s="482"/>
      <c r="E60" s="304"/>
      <c r="F60" s="305"/>
      <c r="G60" s="305"/>
    </row>
    <row r="61" spans="1:10" s="480" customFormat="1" x14ac:dyDescent="0.25">
      <c r="A61" s="481"/>
      <c r="B61" s="302" t="s">
        <v>200</v>
      </c>
      <c r="C61" s="303"/>
      <c r="D61" s="482"/>
      <c r="E61" s="304"/>
      <c r="F61" s="305"/>
      <c r="G61" s="305"/>
    </row>
    <row r="62" spans="1:10" s="480" customFormat="1" x14ac:dyDescent="0.25">
      <c r="A62" s="484"/>
      <c r="B62" s="306" t="s">
        <v>201</v>
      </c>
      <c r="C62" s="307"/>
      <c r="D62" s="485"/>
      <c r="E62" s="308"/>
      <c r="F62" s="486"/>
      <c r="G62" s="486"/>
    </row>
    <row r="63" spans="1:10" x14ac:dyDescent="0.25">
      <c r="A63" s="215"/>
      <c r="B63" s="487" t="s">
        <v>202</v>
      </c>
      <c r="C63" s="216">
        <v>1200</v>
      </c>
      <c r="D63" s="70"/>
      <c r="E63" s="67">
        <f>C63*D63</f>
        <v>0</v>
      </c>
      <c r="F63" s="45"/>
      <c r="G63" s="488"/>
      <c r="H63" s="489"/>
    </row>
    <row r="64" spans="1:10" x14ac:dyDescent="0.25">
      <c r="A64" s="490"/>
      <c r="B64" s="491"/>
      <c r="C64" s="492"/>
      <c r="D64" s="89"/>
      <c r="E64" s="90"/>
      <c r="G64" s="13"/>
      <c r="H64" s="489"/>
    </row>
    <row r="65" spans="1:9" x14ac:dyDescent="0.25">
      <c r="A65" s="490"/>
      <c r="B65" s="491"/>
      <c r="C65" s="492"/>
      <c r="D65" s="89"/>
      <c r="E65" s="90"/>
      <c r="G65" s="15"/>
      <c r="H65" s="489"/>
    </row>
    <row r="66" spans="1:9" s="17" customFormat="1" ht="52.5" customHeight="1" x14ac:dyDescent="0.25">
      <c r="A66" s="52">
        <f>A51+0.01</f>
        <v>2.0699999999999985</v>
      </c>
      <c r="B66" s="61" t="s">
        <v>140</v>
      </c>
      <c r="C66" s="58"/>
      <c r="D66" s="66"/>
      <c r="E66" s="67"/>
      <c r="F66" s="77"/>
      <c r="G66" s="35"/>
      <c r="H66" s="35"/>
    </row>
    <row r="67" spans="1:9" s="17" customFormat="1" ht="12.95" customHeight="1" x14ac:dyDescent="0.25">
      <c r="A67" s="64"/>
      <c r="B67" s="61" t="s">
        <v>3</v>
      </c>
      <c r="C67" s="62">
        <v>142</v>
      </c>
      <c r="D67" s="70"/>
      <c r="E67" s="67">
        <f>C67*D67</f>
        <v>0</v>
      </c>
      <c r="F67" s="77"/>
      <c r="G67" s="35"/>
      <c r="H67" s="35"/>
    </row>
    <row r="68" spans="1:9" s="17" customFormat="1" ht="12.95" customHeight="1" x14ac:dyDescent="0.25">
      <c r="A68" s="65"/>
      <c r="B68" s="59"/>
      <c r="C68" s="34"/>
      <c r="D68" s="68"/>
      <c r="E68" s="69"/>
      <c r="F68" s="81"/>
      <c r="G68" s="35"/>
      <c r="H68" s="35"/>
    </row>
    <row r="69" spans="1:9" s="17" customFormat="1" ht="12.95" customHeight="1" x14ac:dyDescent="0.25">
      <c r="A69" s="65"/>
      <c r="B69" s="60"/>
      <c r="C69" s="18"/>
      <c r="D69" s="68"/>
      <c r="E69" s="69"/>
      <c r="F69" s="81"/>
      <c r="G69" s="33"/>
      <c r="H69" s="35"/>
      <c r="I69" s="35"/>
    </row>
    <row r="70" spans="1:9" ht="12.95" customHeight="1" x14ac:dyDescent="0.25">
      <c r="A70" s="214">
        <f>A66+0.01</f>
        <v>2.0799999999999983</v>
      </c>
      <c r="B70" s="206" t="s">
        <v>141</v>
      </c>
      <c r="C70" s="44"/>
      <c r="D70" s="117"/>
      <c r="E70" s="118"/>
      <c r="F70" s="117"/>
      <c r="G70" s="14"/>
      <c r="H70" s="14"/>
    </row>
    <row r="71" spans="1:9" ht="12.95" customHeight="1" x14ac:dyDescent="0.25">
      <c r="A71" s="196"/>
      <c r="B71" s="206" t="s">
        <v>3</v>
      </c>
      <c r="C71" s="216">
        <v>17</v>
      </c>
      <c r="D71" s="117"/>
      <c r="E71" s="118">
        <f>D71*C71</f>
        <v>0</v>
      </c>
      <c r="F71" s="117"/>
      <c r="G71" s="14"/>
      <c r="H71" s="14"/>
    </row>
    <row r="72" spans="1:9" ht="12.95" customHeight="1" x14ac:dyDescent="0.25">
      <c r="B72" s="207"/>
      <c r="C72" s="11"/>
      <c r="D72" s="12"/>
      <c r="E72" s="13"/>
      <c r="F72" s="12"/>
      <c r="G72" s="14"/>
      <c r="H72" s="14"/>
    </row>
    <row r="73" spans="1:9" ht="12.95" customHeight="1" x14ac:dyDescent="0.25">
      <c r="B73" s="207"/>
      <c r="C73" s="11"/>
      <c r="D73" s="12"/>
      <c r="E73" s="13"/>
      <c r="F73" s="12"/>
      <c r="G73" s="14"/>
      <c r="H73" s="14"/>
    </row>
    <row r="74" spans="1:9" ht="64.5" customHeight="1" x14ac:dyDescent="0.25">
      <c r="A74" s="214">
        <f>A70+0.01</f>
        <v>2.0899999999999981</v>
      </c>
      <c r="B74" s="217" t="s">
        <v>31</v>
      </c>
      <c r="C74" s="44"/>
      <c r="D74" s="117"/>
      <c r="E74" s="118"/>
      <c r="F74" s="117"/>
    </row>
    <row r="75" spans="1:9" ht="12.95" customHeight="1" x14ac:dyDescent="0.25">
      <c r="A75" s="196"/>
      <c r="B75" s="206" t="s">
        <v>3</v>
      </c>
      <c r="C75" s="218">
        <v>35</v>
      </c>
      <c r="D75" s="45"/>
      <c r="E75" s="118">
        <f>C75*D75</f>
        <v>0</v>
      </c>
      <c r="F75" s="117"/>
      <c r="G75" s="14"/>
      <c r="H75" s="14"/>
    </row>
    <row r="76" spans="1:9" ht="12.95" customHeight="1" x14ac:dyDescent="0.25">
      <c r="B76" s="207"/>
      <c r="C76" s="219"/>
      <c r="D76" s="212"/>
      <c r="E76" s="211"/>
      <c r="F76" s="220"/>
      <c r="G76" s="14"/>
      <c r="H76" s="14"/>
    </row>
    <row r="77" spans="1:9" ht="12.95" customHeight="1" x14ac:dyDescent="0.25">
      <c r="B77" s="207"/>
      <c r="C77" s="221"/>
      <c r="D77" s="105"/>
      <c r="E77" s="106"/>
      <c r="F77" s="222"/>
      <c r="G77" s="14"/>
      <c r="H77" s="14"/>
    </row>
    <row r="78" spans="1:9" s="17" customFormat="1" ht="27.75" customHeight="1" x14ac:dyDescent="0.25">
      <c r="A78" s="64">
        <f>+A74+0.01</f>
        <v>2.0999999999999979</v>
      </c>
      <c r="B78" s="78" t="s">
        <v>142</v>
      </c>
      <c r="C78" s="265"/>
      <c r="D78" s="266"/>
      <c r="E78" s="267"/>
      <c r="F78" s="174"/>
    </row>
    <row r="79" spans="1:9" s="17" customFormat="1" x14ac:dyDescent="0.25">
      <c r="A79" s="174"/>
      <c r="B79" s="268" t="s">
        <v>60</v>
      </c>
      <c r="C79" s="265">
        <v>17</v>
      </c>
      <c r="D79" s="174"/>
      <c r="E79" s="271">
        <f>C79*D79</f>
        <v>0</v>
      </c>
      <c r="F79" s="174"/>
    </row>
    <row r="80" spans="1:9" s="17" customFormat="1" x14ac:dyDescent="0.25">
      <c r="C80" s="269"/>
      <c r="E80" s="36"/>
    </row>
    <row r="81" spans="1:8" s="17" customFormat="1" ht="12.95" customHeight="1" x14ac:dyDescent="0.25">
      <c r="B81" s="74"/>
      <c r="C81" s="213"/>
      <c r="E81" s="270"/>
    </row>
    <row r="82" spans="1:8" s="17" customFormat="1" ht="27.75" customHeight="1" x14ac:dyDescent="0.25">
      <c r="A82" s="64">
        <f>+A78+0.01</f>
        <v>2.1099999999999977</v>
      </c>
      <c r="B82" s="78" t="s">
        <v>62</v>
      </c>
      <c r="C82" s="265"/>
      <c r="D82" s="266"/>
      <c r="E82" s="267"/>
      <c r="F82" s="174"/>
    </row>
    <row r="83" spans="1:8" s="17" customFormat="1" x14ac:dyDescent="0.25">
      <c r="A83" s="174"/>
      <c r="B83" s="268" t="s">
        <v>7</v>
      </c>
      <c r="C83" s="265">
        <v>17</v>
      </c>
      <c r="D83" s="174"/>
      <c r="E83" s="271">
        <f>C83*D83</f>
        <v>0</v>
      </c>
      <c r="F83" s="174"/>
    </row>
    <row r="84" spans="1:8" s="17" customFormat="1" x14ac:dyDescent="0.25">
      <c r="C84" s="269"/>
      <c r="E84" s="36"/>
    </row>
    <row r="85" spans="1:8" s="17" customFormat="1" ht="12.95" customHeight="1" x14ac:dyDescent="0.25">
      <c r="B85" s="74"/>
      <c r="C85" s="213"/>
      <c r="E85" s="270"/>
    </row>
    <row r="86" spans="1:8" s="17" customFormat="1" x14ac:dyDescent="0.25">
      <c r="A86" s="52">
        <f>A82+0.01</f>
        <v>2.1199999999999974</v>
      </c>
      <c r="B86" s="57" t="s">
        <v>32</v>
      </c>
      <c r="C86" s="56"/>
      <c r="D86" s="70"/>
      <c r="E86" s="67"/>
      <c r="F86" s="82"/>
    </row>
    <row r="87" spans="1:8" s="17" customFormat="1" x14ac:dyDescent="0.25">
      <c r="A87" s="64"/>
      <c r="B87" s="57" t="s">
        <v>22</v>
      </c>
      <c r="C87" s="56"/>
      <c r="D87" s="70"/>
      <c r="E87" s="67">
        <v>0</v>
      </c>
      <c r="F87" s="82"/>
    </row>
    <row r="88" spans="1:8" s="17" customFormat="1" x14ac:dyDescent="0.25">
      <c r="A88" s="65"/>
      <c r="B88" s="59"/>
      <c r="C88" s="18"/>
      <c r="D88" s="71"/>
      <c r="E88" s="69"/>
      <c r="F88" s="83"/>
    </row>
    <row r="89" spans="1:8" s="17" customFormat="1" x14ac:dyDescent="0.25">
      <c r="A89" s="65"/>
      <c r="B89" s="59"/>
      <c r="C89" s="74"/>
      <c r="D89" s="69"/>
      <c r="E89" s="69"/>
      <c r="F89" s="79"/>
    </row>
    <row r="90" spans="1:8" ht="66" customHeight="1" x14ac:dyDescent="0.25">
      <c r="A90" s="52">
        <f>A86+0.01</f>
        <v>2.1299999999999972</v>
      </c>
      <c r="B90" s="119" t="s">
        <v>245</v>
      </c>
      <c r="C90" s="44"/>
      <c r="D90" s="117"/>
      <c r="E90" s="118"/>
      <c r="F90" s="117"/>
      <c r="G90" s="14"/>
      <c r="H90" s="14"/>
    </row>
    <row r="91" spans="1:8" s="17" customFormat="1" ht="12.95" customHeight="1" x14ac:dyDescent="0.25">
      <c r="A91" s="64"/>
      <c r="B91" s="61" t="s">
        <v>7</v>
      </c>
      <c r="C91" s="58">
        <v>1</v>
      </c>
      <c r="D91" s="66"/>
      <c r="E91" s="67">
        <v>0</v>
      </c>
      <c r="F91" s="77"/>
      <c r="G91" s="35"/>
      <c r="H91" s="35"/>
    </row>
    <row r="92" spans="1:8" s="17" customFormat="1" ht="12.95" customHeight="1" x14ac:dyDescent="0.25">
      <c r="A92" s="65"/>
      <c r="B92" s="60"/>
      <c r="C92" s="34"/>
      <c r="D92" s="68"/>
      <c r="E92" s="69"/>
      <c r="F92" s="81"/>
      <c r="G92" s="35"/>
      <c r="H92" s="35"/>
    </row>
    <row r="93" spans="1:8" s="17" customFormat="1" ht="12.95" customHeight="1" x14ac:dyDescent="0.25">
      <c r="A93" s="65"/>
      <c r="B93" s="60"/>
      <c r="C93" s="34"/>
      <c r="D93" s="68"/>
      <c r="E93" s="69"/>
      <c r="F93" s="81"/>
      <c r="G93" s="35"/>
      <c r="H93" s="35"/>
    </row>
    <row r="94" spans="1:8" ht="15.2" customHeight="1" x14ac:dyDescent="0.25">
      <c r="A94" s="223">
        <f>A90+0.01</f>
        <v>2.139999999999997</v>
      </c>
      <c r="B94" s="45" t="s">
        <v>33</v>
      </c>
      <c r="C94" s="46"/>
      <c r="D94" s="199"/>
      <c r="E94" s="224"/>
      <c r="F94" s="45"/>
    </row>
    <row r="95" spans="1:8" ht="15.2" customHeight="1" x14ac:dyDescent="0.25">
      <c r="A95" s="210"/>
      <c r="B95" s="57" t="s">
        <v>61</v>
      </c>
      <c r="C95" s="46"/>
      <c r="D95" s="205"/>
      <c r="E95" s="224">
        <f>SUM(E6:E94)*0.01</f>
        <v>0</v>
      </c>
      <c r="F95" s="117"/>
    </row>
    <row r="96" spans="1:8" ht="15.2" customHeight="1" x14ac:dyDescent="0.25">
      <c r="A96" s="225"/>
      <c r="B96" s="179"/>
      <c r="C96" s="226"/>
      <c r="D96" s="227"/>
      <c r="E96" s="228"/>
      <c r="F96" s="229"/>
    </row>
    <row r="97" spans="1:6" s="17" customFormat="1" x14ac:dyDescent="0.25">
      <c r="A97" s="181"/>
      <c r="B97" s="182"/>
      <c r="C97" s="183"/>
      <c r="D97" s="184"/>
      <c r="E97" s="185"/>
      <c r="F97" s="186"/>
    </row>
    <row r="98" spans="1:6" s="17" customFormat="1" x14ac:dyDescent="0.25">
      <c r="A98" s="223">
        <f>A94+0.01</f>
        <v>2.1499999999999968</v>
      </c>
      <c r="B98" s="45" t="s">
        <v>34</v>
      </c>
      <c r="C98" s="56"/>
      <c r="D98" s="70"/>
      <c r="E98" s="67"/>
      <c r="F98" s="82"/>
    </row>
    <row r="99" spans="1:6" s="17" customFormat="1" x14ac:dyDescent="0.25">
      <c r="A99" s="64"/>
      <c r="B99" s="57" t="s">
        <v>7</v>
      </c>
      <c r="C99" s="56">
        <v>1</v>
      </c>
      <c r="D99" s="70"/>
      <c r="E99" s="67">
        <v>0</v>
      </c>
      <c r="F99" s="82"/>
    </row>
    <row r="100" spans="1:6" s="17" customFormat="1" x14ac:dyDescent="0.25">
      <c r="A100" s="187"/>
      <c r="B100" s="179"/>
      <c r="C100" s="180"/>
      <c r="D100" s="188"/>
      <c r="E100" s="125"/>
      <c r="F100" s="189"/>
    </row>
    <row r="101" spans="1:6" s="17" customFormat="1" x14ac:dyDescent="0.25">
      <c r="A101" s="181"/>
      <c r="B101" s="182"/>
      <c r="C101" s="183"/>
      <c r="D101" s="184"/>
      <c r="E101" s="185"/>
      <c r="F101" s="186"/>
    </row>
    <row r="102" spans="1:6" s="17" customFormat="1" x14ac:dyDescent="0.25">
      <c r="A102" s="223">
        <f>A98+0.01</f>
        <v>2.1599999999999966</v>
      </c>
      <c r="B102" s="57" t="s">
        <v>35</v>
      </c>
      <c r="C102" s="56"/>
      <c r="D102" s="70"/>
      <c r="E102" s="67"/>
      <c r="F102" s="82"/>
    </row>
    <row r="103" spans="1:6" s="17" customFormat="1" x14ac:dyDescent="0.25">
      <c r="A103" s="64"/>
      <c r="B103" s="57"/>
      <c r="C103" s="56"/>
      <c r="D103" s="70"/>
      <c r="E103" s="67">
        <f>SUM(E2:E102)*0.02</f>
        <v>0</v>
      </c>
      <c r="F103" s="82"/>
    </row>
    <row r="104" spans="1:6" s="17" customFormat="1" x14ac:dyDescent="0.25">
      <c r="A104" s="65"/>
      <c r="B104" s="59"/>
      <c r="C104" s="18"/>
      <c r="D104" s="71"/>
      <c r="E104" s="69"/>
      <c r="F104" s="83"/>
    </row>
    <row r="105" spans="1:6" s="17" customFormat="1" x14ac:dyDescent="0.25">
      <c r="A105" s="65"/>
      <c r="B105" s="59"/>
      <c r="C105" s="18"/>
      <c r="D105" s="71"/>
      <c r="E105" s="69"/>
      <c r="F105" s="83"/>
    </row>
    <row r="106" spans="1:6" s="17" customFormat="1" ht="15.75" thickBot="1" x14ac:dyDescent="0.3">
      <c r="A106" s="65"/>
      <c r="B106" s="63" t="s">
        <v>213</v>
      </c>
      <c r="C106" s="86"/>
      <c r="D106" s="84"/>
      <c r="E106" s="85">
        <f>SUM(E6:E103)</f>
        <v>0</v>
      </c>
      <c r="F106" s="87"/>
    </row>
    <row r="107" spans="1:6" s="17" customFormat="1" ht="15.75" thickTop="1" x14ac:dyDescent="0.25">
      <c r="A107" s="65"/>
      <c r="B107" s="88"/>
      <c r="C107" s="230"/>
      <c r="D107" s="231"/>
      <c r="E107" s="232"/>
      <c r="F107" s="233"/>
    </row>
    <row r="108" spans="1:6" x14ac:dyDescent="0.25">
      <c r="A108" s="53"/>
      <c r="D108" s="72"/>
      <c r="E108" s="73"/>
    </row>
    <row r="109" spans="1:6" x14ac:dyDescent="0.25">
      <c r="D109" s="72"/>
      <c r="E109" s="73"/>
    </row>
    <row r="110" spans="1:6" x14ac:dyDescent="0.25">
      <c r="D110" s="72"/>
      <c r="E110" s="73"/>
    </row>
    <row r="111" spans="1:6" x14ac:dyDescent="0.25">
      <c r="D111" s="72"/>
      <c r="E111" s="73"/>
    </row>
    <row r="112" spans="1:6" x14ac:dyDescent="0.25">
      <c r="D112" s="72"/>
      <c r="E112" s="73"/>
    </row>
    <row r="113" spans="4:5" x14ac:dyDescent="0.25">
      <c r="D113" s="72"/>
      <c r="E113" s="73"/>
    </row>
    <row r="114" spans="4:5" x14ac:dyDescent="0.25">
      <c r="D114" s="72"/>
      <c r="E114" s="73"/>
    </row>
    <row r="115" spans="4:5" x14ac:dyDescent="0.25">
      <c r="D115" s="72"/>
      <c r="E115" s="73"/>
    </row>
    <row r="116" spans="4:5" x14ac:dyDescent="0.25">
      <c r="D116" s="72"/>
      <c r="E116" s="73"/>
    </row>
    <row r="117" spans="4:5" x14ac:dyDescent="0.25">
      <c r="D117" s="72"/>
      <c r="E117" s="73"/>
    </row>
    <row r="118" spans="4:5" x14ac:dyDescent="0.25">
      <c r="D118" s="72"/>
      <c r="E118" s="73"/>
    </row>
    <row r="119" spans="4:5" x14ac:dyDescent="0.25">
      <c r="D119" s="72"/>
      <c r="E119" s="73"/>
    </row>
    <row r="120" spans="4:5" x14ac:dyDescent="0.25">
      <c r="D120" s="72"/>
      <c r="E120" s="73"/>
    </row>
    <row r="121" spans="4:5" x14ac:dyDescent="0.25">
      <c r="D121" s="72"/>
      <c r="E121" s="73"/>
    </row>
    <row r="122" spans="4:5" x14ac:dyDescent="0.25">
      <c r="D122" s="72"/>
      <c r="E122" s="73"/>
    </row>
    <row r="123" spans="4:5" x14ac:dyDescent="0.25">
      <c r="D123" s="72"/>
      <c r="E123" s="73"/>
    </row>
    <row r="124" spans="4:5" x14ac:dyDescent="0.25">
      <c r="D124" s="72"/>
      <c r="E124" s="73"/>
    </row>
    <row r="125" spans="4:5" x14ac:dyDescent="0.25">
      <c r="D125" s="72"/>
      <c r="E125" s="73"/>
    </row>
    <row r="126" spans="4:5" x14ac:dyDescent="0.25">
      <c r="D126" s="72"/>
      <c r="E126" s="73"/>
    </row>
    <row r="127" spans="4:5" x14ac:dyDescent="0.25">
      <c r="D127" s="72"/>
      <c r="E127" s="73"/>
    </row>
    <row r="128" spans="4:5" x14ac:dyDescent="0.25">
      <c r="D128" s="72"/>
      <c r="E128" s="73"/>
    </row>
    <row r="129" spans="4:5" x14ac:dyDescent="0.25">
      <c r="D129" s="72"/>
      <c r="E129" s="73"/>
    </row>
    <row r="130" spans="4:5" x14ac:dyDescent="0.25">
      <c r="D130" s="72"/>
      <c r="E130" s="73"/>
    </row>
    <row r="131" spans="4:5" x14ac:dyDescent="0.25">
      <c r="D131" s="72"/>
      <c r="E131" s="73"/>
    </row>
    <row r="132" spans="4:5" x14ac:dyDescent="0.25">
      <c r="D132" s="72"/>
      <c r="E132" s="73"/>
    </row>
    <row r="133" spans="4:5" x14ac:dyDescent="0.25">
      <c r="D133" s="72"/>
      <c r="E133" s="73"/>
    </row>
    <row r="134" spans="4:5" x14ac:dyDescent="0.25">
      <c r="D134" s="72"/>
      <c r="E134" s="73"/>
    </row>
    <row r="135" spans="4:5" x14ac:dyDescent="0.25">
      <c r="D135" s="72"/>
      <c r="E135" s="73"/>
    </row>
    <row r="136" spans="4:5" x14ac:dyDescent="0.25">
      <c r="D136" s="72"/>
      <c r="E136" s="73"/>
    </row>
    <row r="137" spans="4:5" x14ac:dyDescent="0.25">
      <c r="D137" s="72"/>
      <c r="E137" s="73"/>
    </row>
    <row r="138" spans="4:5" x14ac:dyDescent="0.25">
      <c r="D138" s="72"/>
      <c r="E138" s="73"/>
    </row>
    <row r="139" spans="4:5" x14ac:dyDescent="0.25">
      <c r="D139" s="72"/>
      <c r="E139" s="73"/>
    </row>
    <row r="140" spans="4:5" x14ac:dyDescent="0.25">
      <c r="D140" s="72"/>
      <c r="E140" s="73"/>
    </row>
    <row r="141" spans="4:5" x14ac:dyDescent="0.25">
      <c r="D141" s="72"/>
      <c r="E141" s="73"/>
    </row>
    <row r="142" spans="4:5" x14ac:dyDescent="0.25">
      <c r="D142" s="72"/>
      <c r="E142" s="73"/>
    </row>
    <row r="143" spans="4:5" x14ac:dyDescent="0.25">
      <c r="D143" s="72"/>
      <c r="E143" s="73"/>
    </row>
    <row r="144" spans="4:5" x14ac:dyDescent="0.25">
      <c r="D144" s="72"/>
      <c r="E144" s="73"/>
    </row>
    <row r="145" spans="4:5" x14ac:dyDescent="0.25">
      <c r="D145" s="72"/>
      <c r="E145" s="73"/>
    </row>
    <row r="146" spans="4:5" x14ac:dyDescent="0.25">
      <c r="D146" s="72"/>
      <c r="E146" s="73"/>
    </row>
    <row r="147" spans="4:5" x14ac:dyDescent="0.25">
      <c r="D147" s="72"/>
      <c r="E147" s="73"/>
    </row>
    <row r="148" spans="4:5" x14ac:dyDescent="0.25">
      <c r="D148" s="72"/>
      <c r="E148" s="73"/>
    </row>
    <row r="149" spans="4:5" x14ac:dyDescent="0.25">
      <c r="D149" s="72"/>
      <c r="E149" s="73"/>
    </row>
    <row r="150" spans="4:5" x14ac:dyDescent="0.25">
      <c r="D150" s="72"/>
      <c r="E150" s="73"/>
    </row>
    <row r="151" spans="4:5" x14ac:dyDescent="0.25">
      <c r="D151" s="72"/>
      <c r="E151" s="73"/>
    </row>
    <row r="152" spans="4:5" x14ac:dyDescent="0.25">
      <c r="D152" s="72"/>
      <c r="E152" s="73"/>
    </row>
    <row r="153" spans="4:5" x14ac:dyDescent="0.25">
      <c r="D153" s="72"/>
      <c r="E153" s="73"/>
    </row>
    <row r="154" spans="4:5" x14ac:dyDescent="0.25">
      <c r="D154" s="72"/>
      <c r="E154" s="73"/>
    </row>
    <row r="155" spans="4:5" x14ac:dyDescent="0.25">
      <c r="D155" s="72"/>
      <c r="E155" s="73"/>
    </row>
    <row r="156" spans="4:5" x14ac:dyDescent="0.25">
      <c r="D156" s="72"/>
      <c r="E156" s="73"/>
    </row>
    <row r="157" spans="4:5" x14ac:dyDescent="0.25">
      <c r="D157" s="72"/>
      <c r="E157" s="73"/>
    </row>
    <row r="158" spans="4:5" x14ac:dyDescent="0.25">
      <c r="D158" s="72"/>
      <c r="E158" s="73"/>
    </row>
    <row r="159" spans="4:5" x14ac:dyDescent="0.25">
      <c r="D159" s="72"/>
      <c r="E159" s="73"/>
    </row>
    <row r="160" spans="4:5" x14ac:dyDescent="0.25">
      <c r="D160" s="72"/>
      <c r="E160" s="73"/>
    </row>
    <row r="161" spans="4:5" x14ac:dyDescent="0.25">
      <c r="D161" s="72"/>
      <c r="E161" s="73"/>
    </row>
    <row r="162" spans="4:5" x14ac:dyDescent="0.25">
      <c r="D162" s="72"/>
      <c r="E162" s="73"/>
    </row>
    <row r="163" spans="4:5" x14ac:dyDescent="0.25">
      <c r="D163" s="72"/>
      <c r="E163" s="73"/>
    </row>
    <row r="164" spans="4:5" x14ac:dyDescent="0.25">
      <c r="D164" s="72"/>
      <c r="E164" s="73"/>
    </row>
  </sheetData>
  <mergeCells count="2">
    <mergeCell ref="A4:A5"/>
    <mergeCell ref="B4:B5"/>
  </mergeCells>
  <pageMargins left="0.98425196850393704" right="0.74803149606299213" top="0.98425196850393704" bottom="0.98425196850393704" header="0.51181102362204722" footer="0.51181102362204722"/>
  <pageSetup paperSize="9" scale="63" orientation="portrait" horizontalDpi="300" verticalDpi="300" r:id="rId1"/>
  <headerFooter alignWithMargins="0">
    <oddHeader xml:space="preserve">&amp;C&amp;9REM PROJEKT d.o.o. Podvin 102, 3310 Žalec, 03 5717705, 041 938550 email: milan.rozman@siol.net
</oddHeader>
    <oddFooter>&amp;L&amp;"Times New Roman CE,Navadno"&amp;8&amp;F&amp;C&amp;A&amp;R&amp;P/&amp;N</oddFooter>
  </headerFooter>
  <rowBreaks count="1" manualBreakCount="1">
    <brk id="5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84"/>
  <sheetViews>
    <sheetView tabSelected="1" view="pageBreakPreview" topLeftCell="A100" zoomScale="90" zoomScaleNormal="100" zoomScaleSheetLayoutView="90" workbookViewId="0">
      <selection activeCell="B33" sqref="B33"/>
    </sheetView>
  </sheetViews>
  <sheetFormatPr defaultColWidth="8.85546875" defaultRowHeight="15" x14ac:dyDescent="0.25"/>
  <cols>
    <col min="1" max="1" width="5.85546875" style="16" customWidth="1"/>
    <col min="2" max="2" width="55.7109375" style="7" customWidth="1"/>
    <col min="3" max="3" width="8.42578125" style="3" customWidth="1"/>
    <col min="4" max="4" width="13.7109375" style="7" customWidth="1"/>
    <col min="5" max="5" width="13.7109375" style="15" customWidth="1"/>
    <col min="6" max="6" width="18.140625" style="7" customWidth="1"/>
    <col min="7" max="9" width="9.5703125" style="7" customWidth="1"/>
    <col min="10" max="10" width="9.140625" style="7" customWidth="1"/>
    <col min="11" max="11" width="9.42578125" style="7" customWidth="1"/>
    <col min="12" max="251" width="9.140625" style="7" customWidth="1"/>
    <col min="252" max="16384" width="8.85546875" style="7"/>
  </cols>
  <sheetData>
    <row r="1" spans="1:9" x14ac:dyDescent="0.25">
      <c r="A1" s="240"/>
      <c r="B1" s="241" t="str">
        <f>NASLOVNICA!B13</f>
        <v>MINISTRSTVO ZA ZDRAVJE</v>
      </c>
      <c r="C1" s="157"/>
      <c r="D1" s="154"/>
      <c r="E1" s="242"/>
      <c r="F1" s="154"/>
    </row>
    <row r="2" spans="1:9" x14ac:dyDescent="0.25">
      <c r="A2" s="243"/>
      <c r="B2" s="244" t="str">
        <f>NASLOVNICA!B15</f>
        <v>UKC MARIBOR – DOGRADITEV GASILSKIH DVIGAL K HOSPITALNI STOLPNICI</v>
      </c>
      <c r="C2" s="157"/>
      <c r="D2" s="154"/>
      <c r="E2" s="242"/>
      <c r="F2" s="154"/>
    </row>
    <row r="3" spans="1:9" x14ac:dyDescent="0.25">
      <c r="A3" s="245"/>
      <c r="B3" s="246" t="str">
        <f>NASLOVNICA!B17</f>
        <v>Št. Načrta : REM-97/2018</v>
      </c>
      <c r="C3" s="157"/>
      <c r="D3" s="154"/>
      <c r="E3" s="242"/>
      <c r="F3" s="154"/>
    </row>
    <row r="4" spans="1:9" ht="12.95" customHeight="1" x14ac:dyDescent="0.25">
      <c r="A4" s="498" t="s">
        <v>16</v>
      </c>
      <c r="B4" s="500" t="s">
        <v>247</v>
      </c>
      <c r="C4" s="18"/>
      <c r="D4" s="247"/>
      <c r="E4" s="248"/>
      <c r="F4" s="247"/>
      <c r="G4" s="5"/>
      <c r="H4" s="6"/>
    </row>
    <row r="5" spans="1:9" ht="12.95" customHeight="1" x14ac:dyDescent="0.25">
      <c r="A5" s="499"/>
      <c r="B5" s="501"/>
      <c r="C5" s="249"/>
      <c r="D5" s="250"/>
      <c r="E5" s="248"/>
      <c r="F5" s="250"/>
      <c r="G5" s="5"/>
      <c r="H5" s="6"/>
    </row>
    <row r="6" spans="1:9" s="47" customFormat="1" ht="42.75" customHeight="1" x14ac:dyDescent="0.25">
      <c r="A6" s="251" t="s">
        <v>5</v>
      </c>
      <c r="B6" s="252" t="s">
        <v>20</v>
      </c>
      <c r="C6" s="253" t="s">
        <v>4</v>
      </c>
      <c r="D6" s="254" t="s">
        <v>21</v>
      </c>
      <c r="E6" s="255" t="s">
        <v>23</v>
      </c>
      <c r="F6" s="358" t="s">
        <v>76</v>
      </c>
      <c r="G6" s="55"/>
    </row>
    <row r="7" spans="1:9" ht="12.95" customHeight="1" x14ac:dyDescent="0.25">
      <c r="A7" s="37"/>
      <c r="B7" s="256"/>
      <c r="C7" s="18"/>
      <c r="D7" s="257"/>
      <c r="E7" s="239"/>
      <c r="F7" s="257"/>
      <c r="G7" s="9"/>
      <c r="H7" s="14"/>
      <c r="I7" s="14"/>
    </row>
    <row r="8" spans="1:9" s="17" customFormat="1" x14ac:dyDescent="0.25">
      <c r="A8" s="276"/>
      <c r="B8" s="277"/>
      <c r="C8" s="278"/>
      <c r="D8" s="83"/>
      <c r="E8" s="79"/>
      <c r="G8" s="279"/>
    </row>
    <row r="9" spans="1:9" s="17" customFormat="1" x14ac:dyDescent="0.25">
      <c r="A9" s="276"/>
      <c r="B9" s="277"/>
      <c r="C9" s="278"/>
      <c r="D9" s="83"/>
      <c r="E9" s="79"/>
    </row>
    <row r="10" spans="1:9" s="319" customFormat="1" x14ac:dyDescent="0.25">
      <c r="A10" s="75">
        <v>3.01</v>
      </c>
      <c r="B10" s="298" t="s">
        <v>143</v>
      </c>
      <c r="C10" s="414"/>
      <c r="D10" s="415"/>
      <c r="E10" s="415"/>
      <c r="F10" s="301"/>
    </row>
    <row r="11" spans="1:9" s="319" customFormat="1" x14ac:dyDescent="0.25">
      <c r="A11" s="406"/>
      <c r="B11" s="302" t="s">
        <v>144</v>
      </c>
      <c r="C11" s="408"/>
      <c r="D11" s="416"/>
      <c r="E11" s="416"/>
      <c r="F11" s="305"/>
    </row>
    <row r="12" spans="1:9" s="319" customFormat="1" x14ac:dyDescent="0.25">
      <c r="A12" s="406"/>
      <c r="B12" s="302" t="s">
        <v>112</v>
      </c>
      <c r="C12" s="408"/>
      <c r="D12" s="416"/>
      <c r="E12" s="416"/>
      <c r="F12" s="305"/>
    </row>
    <row r="13" spans="1:9" s="319" customFormat="1" x14ac:dyDescent="0.25">
      <c r="A13" s="406"/>
      <c r="B13" s="302" t="s">
        <v>113</v>
      </c>
      <c r="C13" s="408"/>
      <c r="D13" s="416"/>
      <c r="E13" s="416"/>
      <c r="F13" s="305"/>
    </row>
    <row r="14" spans="1:9" s="319" customFormat="1" x14ac:dyDescent="0.25">
      <c r="A14" s="406"/>
      <c r="B14" s="302" t="s">
        <v>114</v>
      </c>
      <c r="C14" s="408"/>
      <c r="D14" s="416"/>
      <c r="E14" s="416"/>
      <c r="F14" s="305"/>
    </row>
    <row r="15" spans="1:9" s="319" customFormat="1" x14ac:dyDescent="0.25">
      <c r="A15" s="406"/>
      <c r="B15" s="302" t="s">
        <v>115</v>
      </c>
      <c r="C15" s="408"/>
      <c r="D15" s="416"/>
      <c r="E15" s="416"/>
      <c r="F15" s="305"/>
    </row>
    <row r="16" spans="1:9" s="319" customFormat="1" x14ac:dyDescent="0.25">
      <c r="A16" s="406"/>
      <c r="B16" s="302" t="s">
        <v>116</v>
      </c>
      <c r="C16" s="408"/>
      <c r="D16" s="416"/>
      <c r="E16" s="416"/>
      <c r="F16" s="305"/>
    </row>
    <row r="17" spans="1:6" s="319" customFormat="1" x14ac:dyDescent="0.25">
      <c r="A17" s="406"/>
      <c r="B17" s="302" t="s">
        <v>117</v>
      </c>
      <c r="C17" s="408"/>
      <c r="D17" s="416"/>
      <c r="E17" s="416"/>
      <c r="F17" s="305"/>
    </row>
    <row r="18" spans="1:6" s="319" customFormat="1" x14ac:dyDescent="0.25">
      <c r="A18" s="406"/>
      <c r="B18" s="302" t="s">
        <v>118</v>
      </c>
      <c r="C18" s="408"/>
      <c r="D18" s="416"/>
      <c r="E18" s="416"/>
      <c r="F18" s="305"/>
    </row>
    <row r="19" spans="1:6" s="319" customFormat="1" x14ac:dyDescent="0.25">
      <c r="A19" s="406"/>
      <c r="B19" s="302" t="s">
        <v>119</v>
      </c>
      <c r="C19" s="408"/>
      <c r="D19" s="416"/>
      <c r="E19" s="416"/>
      <c r="F19" s="305"/>
    </row>
    <row r="20" spans="1:6" s="319" customFormat="1" x14ac:dyDescent="0.25">
      <c r="A20" s="406"/>
      <c r="B20" s="302" t="s">
        <v>120</v>
      </c>
      <c r="C20" s="408"/>
      <c r="D20" s="416"/>
      <c r="E20" s="416"/>
      <c r="F20" s="305"/>
    </row>
    <row r="21" spans="1:6" s="319" customFormat="1" x14ac:dyDescent="0.25">
      <c r="A21" s="406"/>
      <c r="B21" s="302" t="s">
        <v>121</v>
      </c>
      <c r="C21" s="303"/>
      <c r="D21" s="417"/>
      <c r="E21" s="417"/>
      <c r="F21" s="305"/>
    </row>
    <row r="22" spans="1:6" s="319" customFormat="1" x14ac:dyDescent="0.25">
      <c r="A22" s="406"/>
      <c r="B22" s="302" t="s">
        <v>122</v>
      </c>
      <c r="C22" s="303"/>
      <c r="D22" s="417"/>
      <c r="E22" s="417"/>
      <c r="F22" s="305"/>
    </row>
    <row r="23" spans="1:6" s="319" customFormat="1" x14ac:dyDescent="0.25">
      <c r="A23" s="406"/>
      <c r="B23" s="302" t="s">
        <v>123</v>
      </c>
      <c r="C23" s="303"/>
      <c r="D23" s="304"/>
      <c r="E23" s="417"/>
      <c r="F23" s="305"/>
    </row>
    <row r="24" spans="1:6" s="319" customFormat="1" x14ac:dyDescent="0.25">
      <c r="A24" s="406"/>
      <c r="B24" s="302" t="s">
        <v>124</v>
      </c>
      <c r="C24" s="303"/>
      <c r="D24" s="304"/>
      <c r="E24" s="304"/>
      <c r="F24" s="305"/>
    </row>
    <row r="25" spans="1:6" s="319" customFormat="1" x14ac:dyDescent="0.25">
      <c r="A25" s="406"/>
      <c r="B25" s="302" t="s">
        <v>125</v>
      </c>
      <c r="C25" s="303"/>
      <c r="D25" s="304"/>
      <c r="E25" s="304"/>
      <c r="F25" s="305"/>
    </row>
    <row r="26" spans="1:6" s="319" customFormat="1" x14ac:dyDescent="0.25">
      <c r="A26" s="406"/>
      <c r="B26" s="302" t="s">
        <v>184</v>
      </c>
      <c r="C26" s="303"/>
      <c r="D26" s="304"/>
      <c r="E26" s="304"/>
      <c r="F26" s="305"/>
    </row>
    <row r="27" spans="1:6" s="319" customFormat="1" x14ac:dyDescent="0.25">
      <c r="A27" s="406"/>
      <c r="B27" s="302" t="s">
        <v>126</v>
      </c>
      <c r="C27" s="303"/>
      <c r="D27" s="304"/>
      <c r="E27" s="304"/>
      <c r="F27" s="305"/>
    </row>
    <row r="28" spans="1:6" s="319" customFormat="1" x14ac:dyDescent="0.25">
      <c r="A28" s="406"/>
      <c r="B28" s="302" t="s">
        <v>127</v>
      </c>
      <c r="C28" s="303"/>
      <c r="D28" s="304"/>
      <c r="E28" s="417"/>
      <c r="F28" s="305"/>
    </row>
    <row r="29" spans="1:6" s="319" customFormat="1" x14ac:dyDescent="0.25">
      <c r="A29" s="406"/>
      <c r="B29" s="302" t="s">
        <v>128</v>
      </c>
      <c r="C29" s="303"/>
      <c r="D29" s="304"/>
      <c r="E29" s="417"/>
      <c r="F29" s="305"/>
    </row>
    <row r="30" spans="1:6" s="319" customFormat="1" x14ac:dyDescent="0.25">
      <c r="A30" s="406"/>
      <c r="B30" s="418" t="s">
        <v>131</v>
      </c>
      <c r="C30" s="411"/>
      <c r="D30" s="417"/>
      <c r="E30" s="417"/>
      <c r="F30" s="305"/>
    </row>
    <row r="31" spans="1:6" s="319" customFormat="1" x14ac:dyDescent="0.25">
      <c r="A31" s="406"/>
      <c r="B31" s="302" t="s">
        <v>240</v>
      </c>
      <c r="C31" s="303"/>
      <c r="D31" s="419"/>
      <c r="E31" s="419"/>
      <c r="F31" s="305"/>
    </row>
    <row r="32" spans="1:6" s="319" customFormat="1" x14ac:dyDescent="0.25">
      <c r="A32" s="406"/>
      <c r="B32" s="302" t="s">
        <v>129</v>
      </c>
      <c r="C32" s="303"/>
      <c r="D32" s="419"/>
      <c r="E32" s="419"/>
      <c r="F32" s="305"/>
    </row>
    <row r="33" spans="1:6" s="319" customFormat="1" x14ac:dyDescent="0.25">
      <c r="A33" s="406"/>
      <c r="B33" s="302" t="s">
        <v>50</v>
      </c>
      <c r="C33" s="303"/>
      <c r="D33" s="419"/>
      <c r="E33" s="419"/>
      <c r="F33" s="305"/>
    </row>
    <row r="34" spans="1:6" s="319" customFormat="1" x14ac:dyDescent="0.25">
      <c r="A34" s="406"/>
      <c r="B34" s="302" t="s">
        <v>130</v>
      </c>
      <c r="C34" s="303"/>
      <c r="D34" s="419"/>
      <c r="E34" s="419"/>
      <c r="F34" s="305"/>
    </row>
    <row r="35" spans="1:6" s="319" customFormat="1" x14ac:dyDescent="0.25">
      <c r="A35" s="406"/>
      <c r="B35" s="302"/>
      <c r="C35" s="303"/>
      <c r="D35" s="417"/>
      <c r="E35" s="417"/>
      <c r="F35" s="305"/>
    </row>
    <row r="36" spans="1:6" s="319" customFormat="1" x14ac:dyDescent="0.25">
      <c r="A36" s="422"/>
      <c r="B36" s="423" t="s">
        <v>145</v>
      </c>
      <c r="C36" s="412">
        <v>15</v>
      </c>
      <c r="D36" s="413"/>
      <c r="E36" s="424">
        <f>D36*C36</f>
        <v>0</v>
      </c>
      <c r="F36" s="425"/>
    </row>
    <row r="37" spans="1:6" s="319" customFormat="1" x14ac:dyDescent="0.25">
      <c r="A37" s="422"/>
      <c r="B37" s="423" t="s">
        <v>146</v>
      </c>
      <c r="C37" s="412">
        <v>15</v>
      </c>
      <c r="D37" s="413"/>
      <c r="E37" s="424">
        <f>D37*C37</f>
        <v>0</v>
      </c>
      <c r="F37" s="425"/>
    </row>
    <row r="38" spans="1:6" s="319" customFormat="1" x14ac:dyDescent="0.25">
      <c r="A38" s="422"/>
      <c r="B38" s="423" t="s">
        <v>147</v>
      </c>
      <c r="C38" s="412">
        <v>15</v>
      </c>
      <c r="D38" s="413"/>
      <c r="E38" s="424">
        <f t="shared" ref="E38:E39" si="0">D38*C38</f>
        <v>0</v>
      </c>
      <c r="F38" s="425"/>
    </row>
    <row r="39" spans="1:6" s="319" customFormat="1" x14ac:dyDescent="0.25">
      <c r="A39" s="422"/>
      <c r="B39" s="423" t="s">
        <v>235</v>
      </c>
      <c r="C39" s="412">
        <v>15</v>
      </c>
      <c r="D39" s="413"/>
      <c r="E39" s="424">
        <f t="shared" si="0"/>
        <v>0</v>
      </c>
      <c r="F39" s="425"/>
    </row>
    <row r="40" spans="1:6" s="319" customFormat="1" x14ac:dyDescent="0.25">
      <c r="A40" s="422"/>
      <c r="B40" s="423" t="s">
        <v>236</v>
      </c>
      <c r="C40" s="412">
        <v>1</v>
      </c>
      <c r="D40" s="413"/>
      <c r="E40" s="424">
        <f t="shared" ref="E40" si="1">D40*C40</f>
        <v>0</v>
      </c>
      <c r="F40" s="425"/>
    </row>
    <row r="41" spans="1:6" s="319" customFormat="1" x14ac:dyDescent="0.25">
      <c r="A41" s="422"/>
      <c r="B41" s="423" t="s">
        <v>237</v>
      </c>
      <c r="C41" s="412">
        <v>1</v>
      </c>
      <c r="D41" s="413"/>
      <c r="E41" s="424">
        <f t="shared" ref="E41:E43" si="2">D41*C41</f>
        <v>0</v>
      </c>
      <c r="F41" s="425"/>
    </row>
    <row r="42" spans="1:6" s="319" customFormat="1" x14ac:dyDescent="0.25">
      <c r="A42" s="422"/>
      <c r="B42" s="423" t="s">
        <v>238</v>
      </c>
      <c r="C42" s="412">
        <v>1</v>
      </c>
      <c r="D42" s="413"/>
      <c r="E42" s="424">
        <f t="shared" si="2"/>
        <v>0</v>
      </c>
      <c r="F42" s="425"/>
    </row>
    <row r="43" spans="1:6" s="319" customFormat="1" x14ac:dyDescent="0.25">
      <c r="A43" s="422"/>
      <c r="B43" s="423" t="s">
        <v>239</v>
      </c>
      <c r="C43" s="412">
        <v>1</v>
      </c>
      <c r="D43" s="413"/>
      <c r="E43" s="424">
        <f t="shared" si="2"/>
        <v>0</v>
      </c>
      <c r="F43" s="425"/>
    </row>
    <row r="44" spans="1:6" s="17" customFormat="1" ht="12.95" customHeight="1" x14ac:dyDescent="0.25">
      <c r="A44" s="65"/>
      <c r="B44" s="60"/>
      <c r="C44" s="34"/>
      <c r="D44" s="68"/>
      <c r="E44" s="69"/>
      <c r="F44" s="81"/>
    </row>
    <row r="45" spans="1:6" s="17" customFormat="1" ht="12.95" customHeight="1" x14ac:dyDescent="0.25">
      <c r="A45" s="65"/>
      <c r="B45" s="60"/>
      <c r="C45" s="34"/>
      <c r="D45" s="68"/>
      <c r="E45" s="69"/>
      <c r="F45" s="81"/>
    </row>
    <row r="46" spans="1:6" s="319" customFormat="1" x14ac:dyDescent="0.25">
      <c r="A46" s="75">
        <f>A10+0.01</f>
        <v>3.0199999999999996</v>
      </c>
      <c r="B46" s="298" t="s">
        <v>241</v>
      </c>
      <c r="C46" s="414"/>
      <c r="D46" s="415"/>
      <c r="E46" s="415"/>
      <c r="F46" s="301"/>
    </row>
    <row r="47" spans="1:6" s="319" customFormat="1" x14ac:dyDescent="0.25">
      <c r="A47" s="406"/>
      <c r="B47" s="302" t="s">
        <v>144</v>
      </c>
      <c r="C47" s="408"/>
      <c r="D47" s="416"/>
      <c r="E47" s="416"/>
      <c r="F47" s="305"/>
    </row>
    <row r="48" spans="1:6" s="319" customFormat="1" x14ac:dyDescent="0.25">
      <c r="A48" s="406"/>
      <c r="B48" s="302" t="s">
        <v>112</v>
      </c>
      <c r="C48" s="408"/>
      <c r="D48" s="416"/>
      <c r="E48" s="416"/>
      <c r="F48" s="305"/>
    </row>
    <row r="49" spans="1:6" s="319" customFormat="1" x14ac:dyDescent="0.25">
      <c r="A49" s="406"/>
      <c r="B49" s="302" t="s">
        <v>113</v>
      </c>
      <c r="C49" s="408"/>
      <c r="D49" s="416"/>
      <c r="E49" s="416"/>
      <c r="F49" s="305"/>
    </row>
    <row r="50" spans="1:6" s="319" customFormat="1" x14ac:dyDescent="0.25">
      <c r="A50" s="406"/>
      <c r="B50" s="302" t="s">
        <v>114</v>
      </c>
      <c r="C50" s="408"/>
      <c r="D50" s="416"/>
      <c r="E50" s="416"/>
      <c r="F50" s="305"/>
    </row>
    <row r="51" spans="1:6" s="319" customFormat="1" x14ac:dyDescent="0.25">
      <c r="A51" s="406"/>
      <c r="B51" s="302" t="s">
        <v>115</v>
      </c>
      <c r="C51" s="408"/>
      <c r="D51" s="416"/>
      <c r="E51" s="416"/>
      <c r="F51" s="305"/>
    </row>
    <row r="52" spans="1:6" s="319" customFormat="1" x14ac:dyDescent="0.25">
      <c r="A52" s="406"/>
      <c r="B52" s="302" t="s">
        <v>116</v>
      </c>
      <c r="C52" s="408"/>
      <c r="D52" s="416"/>
      <c r="E52" s="416"/>
      <c r="F52" s="305"/>
    </row>
    <row r="53" spans="1:6" s="319" customFormat="1" x14ac:dyDescent="0.25">
      <c r="A53" s="406"/>
      <c r="B53" s="302" t="s">
        <v>117</v>
      </c>
      <c r="C53" s="408"/>
      <c r="D53" s="416"/>
      <c r="E53" s="416"/>
      <c r="F53" s="305"/>
    </row>
    <row r="54" spans="1:6" s="319" customFormat="1" x14ac:dyDescent="0.25">
      <c r="A54" s="406"/>
      <c r="B54" s="302" t="s">
        <v>118</v>
      </c>
      <c r="C54" s="408"/>
      <c r="D54" s="416"/>
      <c r="E54" s="416"/>
      <c r="F54" s="305"/>
    </row>
    <row r="55" spans="1:6" s="319" customFormat="1" x14ac:dyDescent="0.25">
      <c r="A55" s="406"/>
      <c r="B55" s="302" t="s">
        <v>119</v>
      </c>
      <c r="C55" s="408"/>
      <c r="D55" s="416"/>
      <c r="E55" s="416"/>
      <c r="F55" s="305"/>
    </row>
    <row r="56" spans="1:6" s="319" customFormat="1" x14ac:dyDescent="0.25">
      <c r="A56" s="406"/>
      <c r="B56" s="302" t="s">
        <v>120</v>
      </c>
      <c r="C56" s="408"/>
      <c r="D56" s="416"/>
      <c r="E56" s="416"/>
      <c r="F56" s="305"/>
    </row>
    <row r="57" spans="1:6" s="319" customFormat="1" x14ac:dyDescent="0.25">
      <c r="A57" s="406"/>
      <c r="B57" s="302" t="s">
        <v>121</v>
      </c>
      <c r="C57" s="303"/>
      <c r="D57" s="417"/>
      <c r="E57" s="417"/>
      <c r="F57" s="305"/>
    </row>
    <row r="58" spans="1:6" s="319" customFormat="1" x14ac:dyDescent="0.25">
      <c r="A58" s="406"/>
      <c r="B58" s="302" t="s">
        <v>122</v>
      </c>
      <c r="C58" s="303"/>
      <c r="D58" s="417"/>
      <c r="E58" s="417"/>
      <c r="F58" s="305"/>
    </row>
    <row r="59" spans="1:6" s="319" customFormat="1" x14ac:dyDescent="0.25">
      <c r="A59" s="406"/>
      <c r="B59" s="302" t="s">
        <v>123</v>
      </c>
      <c r="C59" s="303"/>
      <c r="D59" s="304"/>
      <c r="E59" s="417"/>
      <c r="F59" s="305"/>
    </row>
    <row r="60" spans="1:6" s="319" customFormat="1" x14ac:dyDescent="0.25">
      <c r="A60" s="406"/>
      <c r="B60" s="302" t="s">
        <v>124</v>
      </c>
      <c r="C60" s="303"/>
      <c r="D60" s="304"/>
      <c r="E60" s="304"/>
      <c r="F60" s="305"/>
    </row>
    <row r="61" spans="1:6" s="319" customFormat="1" x14ac:dyDescent="0.25">
      <c r="A61" s="406"/>
      <c r="B61" s="302" t="s">
        <v>125</v>
      </c>
      <c r="C61" s="303"/>
      <c r="D61" s="304"/>
      <c r="E61" s="304"/>
      <c r="F61" s="305"/>
    </row>
    <row r="62" spans="1:6" s="319" customFormat="1" x14ac:dyDescent="0.25">
      <c r="A62" s="406"/>
      <c r="B62" s="302" t="s">
        <v>184</v>
      </c>
      <c r="C62" s="303"/>
      <c r="D62" s="304"/>
      <c r="E62" s="304"/>
      <c r="F62" s="305"/>
    </row>
    <row r="63" spans="1:6" s="319" customFormat="1" x14ac:dyDescent="0.25">
      <c r="A63" s="406"/>
      <c r="B63" s="302" t="s">
        <v>126</v>
      </c>
      <c r="C63" s="303"/>
      <c r="D63" s="304"/>
      <c r="E63" s="304"/>
      <c r="F63" s="305"/>
    </row>
    <row r="64" spans="1:6" s="319" customFormat="1" x14ac:dyDescent="0.25">
      <c r="A64" s="406"/>
      <c r="B64" s="302" t="s">
        <v>127</v>
      </c>
      <c r="C64" s="303"/>
      <c r="D64" s="304"/>
      <c r="E64" s="417"/>
      <c r="F64" s="305"/>
    </row>
    <row r="65" spans="1:6" s="319" customFormat="1" x14ac:dyDescent="0.25">
      <c r="A65" s="406"/>
      <c r="B65" s="302" t="s">
        <v>128</v>
      </c>
      <c r="C65" s="303"/>
      <c r="D65" s="304"/>
      <c r="E65" s="417"/>
      <c r="F65" s="305"/>
    </row>
    <row r="66" spans="1:6" s="319" customFormat="1" x14ac:dyDescent="0.25">
      <c r="A66" s="406"/>
      <c r="B66" s="418" t="s">
        <v>131</v>
      </c>
      <c r="C66" s="411"/>
      <c r="D66" s="417"/>
      <c r="E66" s="417"/>
      <c r="F66" s="305"/>
    </row>
    <row r="67" spans="1:6" s="319" customFormat="1" x14ac:dyDescent="0.25">
      <c r="A67" s="406"/>
      <c r="B67" s="302" t="s">
        <v>242</v>
      </c>
      <c r="C67" s="303"/>
      <c r="D67" s="419"/>
      <c r="E67" s="419"/>
      <c r="F67" s="305"/>
    </row>
    <row r="68" spans="1:6" s="319" customFormat="1" x14ac:dyDescent="0.25">
      <c r="A68" s="406"/>
      <c r="B68" s="302" t="s">
        <v>129</v>
      </c>
      <c r="C68" s="303"/>
      <c r="D68" s="419"/>
      <c r="E68" s="419"/>
      <c r="F68" s="305"/>
    </row>
    <row r="69" spans="1:6" s="319" customFormat="1" x14ac:dyDescent="0.25">
      <c r="A69" s="406"/>
      <c r="B69" s="302" t="s">
        <v>50</v>
      </c>
      <c r="C69" s="303"/>
      <c r="D69" s="419"/>
      <c r="E69" s="419"/>
      <c r="F69" s="305"/>
    </row>
    <row r="70" spans="1:6" s="319" customFormat="1" x14ac:dyDescent="0.25">
      <c r="A70" s="406"/>
      <c r="B70" s="302" t="s">
        <v>130</v>
      </c>
      <c r="C70" s="303"/>
      <c r="D70" s="419"/>
      <c r="E70" s="419"/>
      <c r="F70" s="305"/>
    </row>
    <row r="71" spans="1:6" s="319" customFormat="1" x14ac:dyDescent="0.25">
      <c r="A71" s="406"/>
      <c r="B71" s="302"/>
      <c r="C71" s="303"/>
      <c r="D71" s="417"/>
      <c r="E71" s="417"/>
      <c r="F71" s="305"/>
    </row>
    <row r="72" spans="1:6" s="319" customFormat="1" x14ac:dyDescent="0.25">
      <c r="A72" s="422"/>
      <c r="B72" s="423" t="s">
        <v>243</v>
      </c>
      <c r="C72" s="412">
        <v>2</v>
      </c>
      <c r="D72" s="413"/>
      <c r="E72" s="424">
        <f>D72*C72</f>
        <v>0</v>
      </c>
      <c r="F72" s="425"/>
    </row>
    <row r="73" spans="1:6" s="17" customFormat="1" ht="12.95" customHeight="1" x14ac:dyDescent="0.25">
      <c r="A73" s="65"/>
      <c r="B73" s="60"/>
      <c r="C73" s="34"/>
      <c r="D73" s="68"/>
      <c r="E73" s="69"/>
      <c r="F73" s="81"/>
    </row>
    <row r="74" spans="1:6" s="17" customFormat="1" ht="12.95" customHeight="1" x14ac:dyDescent="0.25">
      <c r="A74" s="65"/>
      <c r="B74" s="60"/>
      <c r="C74" s="34"/>
      <c r="D74" s="68"/>
      <c r="E74" s="69"/>
      <c r="F74" s="81"/>
    </row>
    <row r="75" spans="1:6" s="319" customFormat="1" x14ac:dyDescent="0.25">
      <c r="A75" s="75">
        <f>A46+0.01</f>
        <v>3.0299999999999994</v>
      </c>
      <c r="B75" s="298" t="s">
        <v>132</v>
      </c>
      <c r="C75" s="299"/>
      <c r="D75" s="427"/>
      <c r="E75" s="300"/>
      <c r="F75" s="428"/>
    </row>
    <row r="76" spans="1:6" s="319" customFormat="1" x14ac:dyDescent="0.25">
      <c r="A76" s="406"/>
      <c r="B76" s="302" t="s">
        <v>179</v>
      </c>
      <c r="C76" s="303"/>
      <c r="D76" s="429"/>
      <c r="E76" s="304"/>
      <c r="F76" s="401"/>
    </row>
    <row r="77" spans="1:6" s="319" customFormat="1" x14ac:dyDescent="0.25">
      <c r="A77" s="406"/>
      <c r="B77" s="302" t="s">
        <v>183</v>
      </c>
      <c r="C77" s="303"/>
      <c r="D77" s="429"/>
      <c r="E77" s="304"/>
      <c r="F77" s="401"/>
    </row>
    <row r="78" spans="1:6" s="319" customFormat="1" x14ac:dyDescent="0.25">
      <c r="A78" s="406"/>
      <c r="B78" s="302" t="s">
        <v>180</v>
      </c>
      <c r="C78" s="303"/>
      <c r="D78" s="429"/>
      <c r="E78" s="304"/>
      <c r="F78" s="401"/>
    </row>
    <row r="79" spans="1:6" s="319" customFormat="1" x14ac:dyDescent="0.25">
      <c r="A79" s="406"/>
      <c r="B79" s="302" t="s">
        <v>181</v>
      </c>
      <c r="C79" s="303"/>
      <c r="D79" s="429"/>
      <c r="E79" s="304"/>
      <c r="F79" s="401"/>
    </row>
    <row r="80" spans="1:6" s="319" customFormat="1" x14ac:dyDescent="0.25">
      <c r="A80" s="406"/>
      <c r="B80" s="302" t="s">
        <v>182</v>
      </c>
      <c r="C80" s="303"/>
      <c r="D80" s="429"/>
      <c r="E80" s="304"/>
      <c r="F80" s="401"/>
    </row>
    <row r="81" spans="1:6" s="319" customFormat="1" x14ac:dyDescent="0.25">
      <c r="A81" s="406"/>
      <c r="B81" s="302" t="s">
        <v>133</v>
      </c>
      <c r="C81" s="303"/>
      <c r="D81" s="429"/>
      <c r="E81" s="304"/>
      <c r="F81" s="401"/>
    </row>
    <row r="82" spans="1:6" s="319" customFormat="1" x14ac:dyDescent="0.25">
      <c r="A82" s="406"/>
      <c r="B82" s="302" t="s">
        <v>134</v>
      </c>
      <c r="C82" s="303"/>
      <c r="D82" s="429"/>
      <c r="E82" s="304"/>
      <c r="F82" s="401"/>
    </row>
    <row r="83" spans="1:6" s="319" customFormat="1" x14ac:dyDescent="0.25">
      <c r="A83" s="406"/>
      <c r="B83" s="302" t="s">
        <v>135</v>
      </c>
      <c r="C83" s="303"/>
      <c r="D83" s="429"/>
      <c r="E83" s="304"/>
      <c r="F83" s="401"/>
    </row>
    <row r="84" spans="1:6" s="319" customFormat="1" x14ac:dyDescent="0.25">
      <c r="A84" s="406"/>
      <c r="B84" s="302" t="s">
        <v>136</v>
      </c>
      <c r="C84" s="303"/>
      <c r="D84" s="429"/>
      <c r="E84" s="304"/>
      <c r="F84" s="401"/>
    </row>
    <row r="85" spans="1:6" s="319" customFormat="1" x14ac:dyDescent="0.25">
      <c r="A85" s="406"/>
      <c r="B85" s="302" t="s">
        <v>137</v>
      </c>
      <c r="C85" s="303"/>
      <c r="D85" s="429"/>
      <c r="E85" s="304"/>
      <c r="F85" s="401"/>
    </row>
    <row r="86" spans="1:6" s="319" customFormat="1" x14ac:dyDescent="0.25">
      <c r="A86" s="406"/>
      <c r="B86" s="302" t="s">
        <v>138</v>
      </c>
      <c r="C86" s="303"/>
      <c r="D86" s="429"/>
      <c r="E86" s="304"/>
      <c r="F86" s="401"/>
    </row>
    <row r="87" spans="1:6" s="319" customFormat="1" x14ac:dyDescent="0.25">
      <c r="A87" s="406"/>
      <c r="B87" s="418" t="s">
        <v>185</v>
      </c>
      <c r="C87" s="303"/>
      <c r="D87" s="429"/>
      <c r="E87" s="304"/>
      <c r="F87" s="401"/>
    </row>
    <row r="88" spans="1:6" s="319" customFormat="1" x14ac:dyDescent="0.25">
      <c r="A88" s="406"/>
      <c r="B88" s="418" t="s">
        <v>186</v>
      </c>
      <c r="C88" s="303"/>
      <c r="D88" s="429"/>
      <c r="E88" s="304"/>
      <c r="F88" s="401"/>
    </row>
    <row r="89" spans="1:6" s="319" customFormat="1" x14ac:dyDescent="0.25">
      <c r="A89" s="406"/>
      <c r="B89" s="302" t="s">
        <v>50</v>
      </c>
      <c r="C89" s="303"/>
      <c r="D89" s="429"/>
      <c r="E89" s="304"/>
      <c r="F89" s="401"/>
    </row>
    <row r="90" spans="1:6" s="319" customFormat="1" x14ac:dyDescent="0.25">
      <c r="A90" s="420"/>
      <c r="B90" s="306"/>
      <c r="C90" s="307"/>
      <c r="D90" s="421"/>
      <c r="E90" s="308"/>
      <c r="F90" s="430"/>
    </row>
    <row r="91" spans="1:6" s="319" customFormat="1" x14ac:dyDescent="0.25">
      <c r="A91" s="420"/>
      <c r="B91" s="306" t="s">
        <v>139</v>
      </c>
      <c r="C91" s="307">
        <v>135</v>
      </c>
      <c r="D91" s="308"/>
      <c r="E91" s="308">
        <f>D91*C91</f>
        <v>0</v>
      </c>
      <c r="F91" s="430"/>
    </row>
    <row r="92" spans="1:6" s="319" customFormat="1" x14ac:dyDescent="0.25">
      <c r="A92" s="406"/>
      <c r="B92" s="407"/>
      <c r="C92" s="303"/>
      <c r="D92" s="409"/>
      <c r="E92" s="410"/>
      <c r="F92" s="401"/>
    </row>
    <row r="93" spans="1:6" s="319" customFormat="1" ht="11.25" x14ac:dyDescent="0.2">
      <c r="A93" s="402"/>
      <c r="B93" s="426"/>
      <c r="C93" s="405"/>
      <c r="D93" s="403"/>
      <c r="E93" s="404"/>
      <c r="F93" s="401"/>
    </row>
    <row r="94" spans="1:6" s="17" customFormat="1" x14ac:dyDescent="0.25">
      <c r="A94" s="52">
        <f>A75+0.01</f>
        <v>3.0399999999999991</v>
      </c>
      <c r="B94" s="57" t="s">
        <v>32</v>
      </c>
      <c r="C94" s="56"/>
      <c r="D94" s="70"/>
      <c r="E94" s="67"/>
      <c r="F94" s="82"/>
    </row>
    <row r="95" spans="1:6" s="17" customFormat="1" x14ac:dyDescent="0.25">
      <c r="A95" s="64"/>
      <c r="B95" s="57" t="s">
        <v>22</v>
      </c>
      <c r="C95" s="56"/>
      <c r="D95" s="70"/>
      <c r="E95" s="67">
        <v>0</v>
      </c>
      <c r="F95" s="82"/>
    </row>
    <row r="96" spans="1:6" s="17" customFormat="1" x14ac:dyDescent="0.25">
      <c r="A96" s="65"/>
      <c r="B96" s="59"/>
      <c r="C96" s="18"/>
      <c r="D96" s="71"/>
      <c r="E96" s="69"/>
      <c r="F96" s="83"/>
    </row>
    <row r="97" spans="1:6" s="17" customFormat="1" x14ac:dyDescent="0.25">
      <c r="A97" s="65"/>
      <c r="B97" s="59"/>
      <c r="C97" s="74"/>
      <c r="D97" s="69"/>
      <c r="E97" s="69"/>
      <c r="F97" s="79"/>
    </row>
    <row r="98" spans="1:6" s="17" customFormat="1" ht="27.75" customHeight="1" x14ac:dyDescent="0.25">
      <c r="A98" s="64">
        <f>A94+0.01</f>
        <v>3.0499999999999989</v>
      </c>
      <c r="B98" s="78" t="s">
        <v>148</v>
      </c>
      <c r="C98" s="265"/>
      <c r="D98" s="266"/>
      <c r="E98" s="267"/>
      <c r="F98" s="174"/>
    </row>
    <row r="99" spans="1:6" s="17" customFormat="1" x14ac:dyDescent="0.25">
      <c r="A99" s="174"/>
      <c r="B99" s="268" t="s">
        <v>39</v>
      </c>
      <c r="C99" s="265">
        <v>128</v>
      </c>
      <c r="D99" s="174"/>
      <c r="E99" s="271">
        <f>C99*D99</f>
        <v>0</v>
      </c>
      <c r="F99" s="174"/>
    </row>
    <row r="100" spans="1:6" s="17" customFormat="1" x14ac:dyDescent="0.25">
      <c r="C100" s="269"/>
      <c r="E100" s="36"/>
    </row>
    <row r="101" spans="1:6" s="17" customFormat="1" ht="12.95" customHeight="1" x14ac:dyDescent="0.25">
      <c r="B101" s="74"/>
      <c r="C101" s="213"/>
      <c r="E101" s="270"/>
    </row>
    <row r="102" spans="1:6" s="319" customFormat="1" x14ac:dyDescent="0.25">
      <c r="A102" s="318">
        <f>A98+0.01</f>
        <v>3.0599999999999987</v>
      </c>
      <c r="B102" s="309" t="s">
        <v>51</v>
      </c>
      <c r="C102" s="310"/>
      <c r="D102" s="311"/>
      <c r="E102" s="311"/>
      <c r="F102" s="312"/>
    </row>
    <row r="103" spans="1:6" s="319" customFormat="1" x14ac:dyDescent="0.25">
      <c r="A103" s="313"/>
      <c r="B103" s="314" t="s">
        <v>52</v>
      </c>
      <c r="C103" s="315"/>
      <c r="D103" s="316"/>
      <c r="E103" s="316"/>
      <c r="F103" s="317"/>
    </row>
    <row r="104" spans="1:6" s="319" customFormat="1" x14ac:dyDescent="0.25">
      <c r="A104" s="313"/>
      <c r="B104" s="314" t="s">
        <v>53</v>
      </c>
      <c r="C104" s="315"/>
      <c r="D104" s="316"/>
      <c r="E104" s="316"/>
      <c r="F104" s="317"/>
    </row>
    <row r="105" spans="1:6" s="319" customFormat="1" x14ac:dyDescent="0.25">
      <c r="A105" s="313"/>
      <c r="B105" s="314" t="s">
        <v>54</v>
      </c>
      <c r="C105" s="315"/>
      <c r="D105" s="316"/>
      <c r="E105" s="316"/>
      <c r="F105" s="317"/>
    </row>
    <row r="106" spans="1:6" s="319" customFormat="1" ht="26.25" customHeight="1" x14ac:dyDescent="0.25">
      <c r="A106" s="320"/>
      <c r="B106" s="321" t="s">
        <v>150</v>
      </c>
      <c r="C106" s="322">
        <v>15</v>
      </c>
      <c r="D106" s="323"/>
      <c r="E106" s="323">
        <f>D106*C106</f>
        <v>0</v>
      </c>
      <c r="F106" s="324"/>
    </row>
    <row r="107" spans="1:6" s="319" customFormat="1" ht="26.25" customHeight="1" x14ac:dyDescent="0.25">
      <c r="A107" s="320"/>
      <c r="B107" s="321" t="s">
        <v>149</v>
      </c>
      <c r="C107" s="322">
        <v>51</v>
      </c>
      <c r="D107" s="323"/>
      <c r="E107" s="323">
        <f>D107*C107</f>
        <v>0</v>
      </c>
      <c r="F107" s="324"/>
    </row>
    <row r="108" spans="1:6" s="319" customFormat="1" ht="26.25" customHeight="1" x14ac:dyDescent="0.25">
      <c r="A108" s="313"/>
      <c r="B108" s="325"/>
      <c r="C108" s="326"/>
      <c r="D108" s="327"/>
      <c r="E108" s="327"/>
      <c r="F108" s="328"/>
    </row>
    <row r="109" spans="1:6" s="319" customFormat="1" x14ac:dyDescent="0.25">
      <c r="A109" s="313"/>
      <c r="B109" s="325"/>
      <c r="C109" s="329"/>
      <c r="D109" s="330"/>
      <c r="E109" s="330"/>
      <c r="F109" s="331"/>
    </row>
    <row r="110" spans="1:6" ht="85.5" customHeight="1" x14ac:dyDescent="0.25">
      <c r="A110" s="223">
        <f>A102+0.01</f>
        <v>3.0699999999999985</v>
      </c>
      <c r="B110" s="50" t="s">
        <v>248</v>
      </c>
      <c r="C110" s="46"/>
      <c r="D110" s="199"/>
      <c r="E110" s="224"/>
      <c r="F110" s="45"/>
    </row>
    <row r="111" spans="1:6" ht="15.2" customHeight="1" x14ac:dyDescent="0.25">
      <c r="A111" s="210"/>
      <c r="B111" s="57" t="s">
        <v>7</v>
      </c>
      <c r="C111" s="46">
        <v>15</v>
      </c>
      <c r="D111" s="205"/>
      <c r="E111" s="323">
        <f>D111*C111</f>
        <v>0</v>
      </c>
      <c r="F111" s="117"/>
    </row>
    <row r="112" spans="1:6" ht="15.2" customHeight="1" x14ac:dyDescent="0.25">
      <c r="A112" s="225"/>
      <c r="B112" s="179"/>
      <c r="C112" s="226"/>
      <c r="D112" s="227"/>
      <c r="E112" s="228"/>
      <c r="F112" s="229"/>
    </row>
    <row r="113" spans="1:6" s="17" customFormat="1" x14ac:dyDescent="0.25">
      <c r="A113" s="181"/>
      <c r="B113" s="182"/>
      <c r="C113" s="183"/>
      <c r="D113" s="184"/>
      <c r="E113" s="185"/>
      <c r="F113" s="186"/>
    </row>
    <row r="114" spans="1:6" ht="15.2" customHeight="1" x14ac:dyDescent="0.25">
      <c r="A114" s="223">
        <f>A110+0.01</f>
        <v>3.0799999999999983</v>
      </c>
      <c r="B114" s="45" t="s">
        <v>33</v>
      </c>
      <c r="C114" s="46"/>
      <c r="D114" s="199"/>
      <c r="E114" s="224"/>
      <c r="F114" s="45"/>
    </row>
    <row r="115" spans="1:6" ht="15.2" customHeight="1" x14ac:dyDescent="0.25">
      <c r="A115" s="210"/>
      <c r="B115" s="57" t="s">
        <v>61</v>
      </c>
      <c r="C115" s="46"/>
      <c r="D115" s="205"/>
      <c r="E115" s="224">
        <f>SUM(E6:E114)*0.01</f>
        <v>0</v>
      </c>
      <c r="F115" s="117"/>
    </row>
    <row r="116" spans="1:6" ht="15.2" customHeight="1" x14ac:dyDescent="0.25">
      <c r="A116" s="225"/>
      <c r="B116" s="179"/>
      <c r="C116" s="226"/>
      <c r="D116" s="227"/>
      <c r="E116" s="228"/>
      <c r="F116" s="229"/>
    </row>
    <row r="117" spans="1:6" s="17" customFormat="1" x14ac:dyDescent="0.25">
      <c r="A117" s="181"/>
      <c r="B117" s="182"/>
      <c r="C117" s="183"/>
      <c r="D117" s="184"/>
      <c r="E117" s="185"/>
      <c r="F117" s="186"/>
    </row>
    <row r="118" spans="1:6" s="17" customFormat="1" x14ac:dyDescent="0.25">
      <c r="A118" s="223">
        <f>A114+0.01</f>
        <v>3.0899999999999981</v>
      </c>
      <c r="B118" s="45" t="s">
        <v>34</v>
      </c>
      <c r="C118" s="56"/>
      <c r="D118" s="70"/>
      <c r="E118" s="67"/>
      <c r="F118" s="82"/>
    </row>
    <row r="119" spans="1:6" s="17" customFormat="1" x14ac:dyDescent="0.25">
      <c r="A119" s="64"/>
      <c r="B119" s="57" t="s">
        <v>7</v>
      </c>
      <c r="C119" s="56">
        <v>1</v>
      </c>
      <c r="D119" s="70"/>
      <c r="E119" s="67">
        <v>0</v>
      </c>
      <c r="F119" s="82"/>
    </row>
    <row r="120" spans="1:6" s="17" customFormat="1" x14ac:dyDescent="0.25">
      <c r="A120" s="187"/>
      <c r="B120" s="179"/>
      <c r="C120" s="180"/>
      <c r="D120" s="188"/>
      <c r="E120" s="125"/>
      <c r="F120" s="189"/>
    </row>
    <row r="121" spans="1:6" s="17" customFormat="1" x14ac:dyDescent="0.25">
      <c r="A121" s="181"/>
      <c r="B121" s="182"/>
      <c r="C121" s="183"/>
      <c r="D121" s="184"/>
      <c r="E121" s="185"/>
      <c r="F121" s="186"/>
    </row>
    <row r="122" spans="1:6" s="17" customFormat="1" x14ac:dyDescent="0.25">
      <c r="A122" s="223">
        <f>A118+0.01</f>
        <v>3.0999999999999979</v>
      </c>
      <c r="B122" s="57" t="s">
        <v>35</v>
      </c>
      <c r="C122" s="56"/>
      <c r="D122" s="70"/>
      <c r="E122" s="67"/>
      <c r="F122" s="82"/>
    </row>
    <row r="123" spans="1:6" s="17" customFormat="1" x14ac:dyDescent="0.25">
      <c r="A123" s="64"/>
      <c r="B123" s="57"/>
      <c r="C123" s="56"/>
      <c r="D123" s="70"/>
      <c r="E123" s="67">
        <f>SUM(E2:E122)*0.02</f>
        <v>0</v>
      </c>
      <c r="F123" s="82"/>
    </row>
    <row r="124" spans="1:6" s="17" customFormat="1" x14ac:dyDescent="0.25">
      <c r="A124" s="65"/>
      <c r="B124" s="59"/>
      <c r="C124" s="18"/>
      <c r="D124" s="71"/>
      <c r="E124" s="69"/>
      <c r="F124" s="83"/>
    </row>
    <row r="125" spans="1:6" s="17" customFormat="1" x14ac:dyDescent="0.25">
      <c r="A125" s="65"/>
      <c r="B125" s="59"/>
      <c r="C125" s="18"/>
      <c r="D125" s="71"/>
      <c r="E125" s="69"/>
      <c r="F125" s="83"/>
    </row>
    <row r="126" spans="1:6" s="17" customFormat="1" ht="29.25" thickBot="1" x14ac:dyDescent="0.3">
      <c r="A126" s="65"/>
      <c r="B126" s="63" t="s">
        <v>151</v>
      </c>
      <c r="C126" s="86"/>
      <c r="D126" s="84"/>
      <c r="E126" s="85">
        <f>SUM(E6:E123)</f>
        <v>0</v>
      </c>
      <c r="F126" s="87"/>
    </row>
    <row r="127" spans="1:6" s="17" customFormat="1" ht="15.75" thickTop="1" x14ac:dyDescent="0.25">
      <c r="A127" s="65"/>
      <c r="B127" s="88"/>
      <c r="C127" s="230"/>
      <c r="D127" s="231"/>
      <c r="E127" s="232"/>
      <c r="F127" s="233"/>
    </row>
    <row r="128" spans="1:6" x14ac:dyDescent="0.25">
      <c r="A128" s="53"/>
      <c r="D128" s="72"/>
      <c r="E128" s="73"/>
    </row>
    <row r="129" spans="4:5" x14ac:dyDescent="0.25">
      <c r="D129" s="72"/>
      <c r="E129" s="73"/>
    </row>
    <row r="130" spans="4:5" x14ac:dyDescent="0.25">
      <c r="D130" s="72"/>
      <c r="E130" s="73"/>
    </row>
    <row r="131" spans="4:5" x14ac:dyDescent="0.25">
      <c r="D131" s="72"/>
      <c r="E131" s="73"/>
    </row>
    <row r="132" spans="4:5" x14ac:dyDescent="0.25">
      <c r="D132" s="72"/>
      <c r="E132" s="73"/>
    </row>
    <row r="133" spans="4:5" x14ac:dyDescent="0.25">
      <c r="D133" s="72"/>
      <c r="E133" s="73"/>
    </row>
    <row r="134" spans="4:5" x14ac:dyDescent="0.25">
      <c r="D134" s="72"/>
      <c r="E134" s="73"/>
    </row>
    <row r="135" spans="4:5" x14ac:dyDescent="0.25">
      <c r="D135" s="72"/>
      <c r="E135" s="73"/>
    </row>
    <row r="136" spans="4:5" x14ac:dyDescent="0.25">
      <c r="D136" s="72"/>
      <c r="E136" s="73"/>
    </row>
    <row r="137" spans="4:5" x14ac:dyDescent="0.25">
      <c r="D137" s="72"/>
      <c r="E137" s="73"/>
    </row>
    <row r="138" spans="4:5" x14ac:dyDescent="0.25">
      <c r="D138" s="72"/>
      <c r="E138" s="73"/>
    </row>
    <row r="139" spans="4:5" x14ac:dyDescent="0.25">
      <c r="D139" s="72"/>
      <c r="E139" s="73"/>
    </row>
    <row r="140" spans="4:5" x14ac:dyDescent="0.25">
      <c r="D140" s="72"/>
      <c r="E140" s="73"/>
    </row>
    <row r="141" spans="4:5" x14ac:dyDescent="0.25">
      <c r="D141" s="72"/>
      <c r="E141" s="73"/>
    </row>
    <row r="142" spans="4:5" x14ac:dyDescent="0.25">
      <c r="D142" s="72"/>
      <c r="E142" s="73"/>
    </row>
    <row r="143" spans="4:5" x14ac:dyDescent="0.25">
      <c r="D143" s="72"/>
      <c r="E143" s="73"/>
    </row>
    <row r="144" spans="4:5" x14ac:dyDescent="0.25">
      <c r="D144" s="72"/>
      <c r="E144" s="73"/>
    </row>
    <row r="145" spans="4:5" x14ac:dyDescent="0.25">
      <c r="D145" s="72"/>
      <c r="E145" s="73"/>
    </row>
    <row r="146" spans="4:5" x14ac:dyDescent="0.25">
      <c r="D146" s="72"/>
      <c r="E146" s="73"/>
    </row>
    <row r="147" spans="4:5" x14ac:dyDescent="0.25">
      <c r="D147" s="72"/>
      <c r="E147" s="73"/>
    </row>
    <row r="148" spans="4:5" x14ac:dyDescent="0.25">
      <c r="D148" s="72"/>
      <c r="E148" s="73"/>
    </row>
    <row r="149" spans="4:5" x14ac:dyDescent="0.25">
      <c r="D149" s="72"/>
      <c r="E149" s="73"/>
    </row>
    <row r="150" spans="4:5" x14ac:dyDescent="0.25">
      <c r="D150" s="72"/>
      <c r="E150" s="73"/>
    </row>
    <row r="151" spans="4:5" x14ac:dyDescent="0.25">
      <c r="D151" s="72"/>
      <c r="E151" s="73"/>
    </row>
    <row r="152" spans="4:5" x14ac:dyDescent="0.25">
      <c r="D152" s="72"/>
      <c r="E152" s="73"/>
    </row>
    <row r="153" spans="4:5" x14ac:dyDescent="0.25">
      <c r="D153" s="72"/>
      <c r="E153" s="73"/>
    </row>
    <row r="154" spans="4:5" x14ac:dyDescent="0.25">
      <c r="D154" s="72"/>
      <c r="E154" s="73"/>
    </row>
    <row r="155" spans="4:5" x14ac:dyDescent="0.25">
      <c r="D155" s="72"/>
      <c r="E155" s="73"/>
    </row>
    <row r="156" spans="4:5" x14ac:dyDescent="0.25">
      <c r="D156" s="72"/>
      <c r="E156" s="73"/>
    </row>
    <row r="157" spans="4:5" x14ac:dyDescent="0.25">
      <c r="D157" s="72"/>
      <c r="E157" s="73"/>
    </row>
    <row r="158" spans="4:5" x14ac:dyDescent="0.25">
      <c r="D158" s="72"/>
      <c r="E158" s="73"/>
    </row>
    <row r="159" spans="4:5" x14ac:dyDescent="0.25">
      <c r="D159" s="72"/>
      <c r="E159" s="73"/>
    </row>
    <row r="160" spans="4:5" x14ac:dyDescent="0.25">
      <c r="D160" s="72"/>
      <c r="E160" s="73"/>
    </row>
    <row r="161" spans="4:5" x14ac:dyDescent="0.25">
      <c r="D161" s="72"/>
      <c r="E161" s="73"/>
    </row>
    <row r="162" spans="4:5" x14ac:dyDescent="0.25">
      <c r="D162" s="72"/>
      <c r="E162" s="73"/>
    </row>
    <row r="163" spans="4:5" x14ac:dyDescent="0.25">
      <c r="D163" s="72"/>
      <c r="E163" s="73"/>
    </row>
    <row r="164" spans="4:5" x14ac:dyDescent="0.25">
      <c r="D164" s="72"/>
      <c r="E164" s="73"/>
    </row>
    <row r="165" spans="4:5" x14ac:dyDescent="0.25">
      <c r="D165" s="72"/>
      <c r="E165" s="73"/>
    </row>
    <row r="166" spans="4:5" x14ac:dyDescent="0.25">
      <c r="D166" s="72"/>
      <c r="E166" s="73"/>
    </row>
    <row r="167" spans="4:5" x14ac:dyDescent="0.25">
      <c r="D167" s="72"/>
      <c r="E167" s="73"/>
    </row>
    <row r="168" spans="4:5" x14ac:dyDescent="0.25">
      <c r="D168" s="72"/>
      <c r="E168" s="73"/>
    </row>
    <row r="169" spans="4:5" x14ac:dyDescent="0.25">
      <c r="D169" s="72"/>
      <c r="E169" s="73"/>
    </row>
    <row r="170" spans="4:5" x14ac:dyDescent="0.25">
      <c r="D170" s="72"/>
      <c r="E170" s="73"/>
    </row>
    <row r="171" spans="4:5" x14ac:dyDescent="0.25">
      <c r="D171" s="72"/>
      <c r="E171" s="73"/>
    </row>
    <row r="172" spans="4:5" x14ac:dyDescent="0.25">
      <c r="D172" s="72"/>
      <c r="E172" s="73"/>
    </row>
    <row r="173" spans="4:5" x14ac:dyDescent="0.25">
      <c r="D173" s="72"/>
      <c r="E173" s="73"/>
    </row>
    <row r="174" spans="4:5" x14ac:dyDescent="0.25">
      <c r="D174" s="72"/>
      <c r="E174" s="73"/>
    </row>
    <row r="175" spans="4:5" x14ac:dyDescent="0.25">
      <c r="D175" s="72"/>
      <c r="E175" s="73"/>
    </row>
    <row r="176" spans="4:5" x14ac:dyDescent="0.25">
      <c r="D176" s="72"/>
      <c r="E176" s="73"/>
    </row>
    <row r="177" spans="4:5" x14ac:dyDescent="0.25">
      <c r="D177" s="72"/>
      <c r="E177" s="73"/>
    </row>
    <row r="178" spans="4:5" x14ac:dyDescent="0.25">
      <c r="D178" s="72"/>
      <c r="E178" s="73"/>
    </row>
    <row r="179" spans="4:5" x14ac:dyDescent="0.25">
      <c r="D179" s="72"/>
      <c r="E179" s="73"/>
    </row>
    <row r="180" spans="4:5" x14ac:dyDescent="0.25">
      <c r="D180" s="72"/>
      <c r="E180" s="73"/>
    </row>
    <row r="181" spans="4:5" x14ac:dyDescent="0.25">
      <c r="D181" s="72"/>
      <c r="E181" s="73"/>
    </row>
    <row r="182" spans="4:5" x14ac:dyDescent="0.25">
      <c r="D182" s="72"/>
      <c r="E182" s="73"/>
    </row>
    <row r="183" spans="4:5" x14ac:dyDescent="0.25">
      <c r="D183" s="72"/>
      <c r="E183" s="73"/>
    </row>
    <row r="184" spans="4:5" x14ac:dyDescent="0.25">
      <c r="D184" s="72"/>
      <c r="E184" s="73"/>
    </row>
  </sheetData>
  <mergeCells count="2">
    <mergeCell ref="A4:A5"/>
    <mergeCell ref="B4:B5"/>
  </mergeCells>
  <pageMargins left="0.98425196850393704" right="0.74803149606299213" top="0.98425196850393704" bottom="0.98425196850393704" header="0.51181102362204722" footer="0.51181102362204722"/>
  <pageSetup paperSize="9" scale="63" orientation="portrait" horizontalDpi="300" verticalDpi="300" r:id="rId1"/>
  <headerFooter alignWithMargins="0">
    <oddHeader xml:space="preserve">&amp;C&amp;9REM PROJEKT d.o.o. Podvin 102, 3310 Žalec, 03 5717705, 041 938550 email: milan.rozman@siol.net
</oddHeader>
    <oddFooter>&amp;L&amp;"Times New Roman CE,Navadno"&amp;8&amp;F&amp;C&amp;A&amp;R&amp;P/&amp;N</oddFooter>
  </headerFooter>
  <rowBreaks count="2" manualBreakCount="2">
    <brk id="45" max="5" man="1"/>
    <brk id="100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U271"/>
  <sheetViews>
    <sheetView tabSelected="1" view="pageBreakPreview" topLeftCell="A41" zoomScaleNormal="100" zoomScaleSheetLayoutView="100" workbookViewId="0">
      <selection activeCell="B33" sqref="B33"/>
    </sheetView>
  </sheetViews>
  <sheetFormatPr defaultColWidth="8.85546875" defaultRowHeight="15" x14ac:dyDescent="0.25"/>
  <cols>
    <col min="1" max="1" width="4.7109375" style="7" customWidth="1"/>
    <col min="2" max="2" width="55.7109375" style="208" customWidth="1"/>
    <col min="3" max="3" width="8.42578125" style="3" customWidth="1"/>
    <col min="4" max="4" width="13.7109375" style="4" customWidth="1"/>
    <col min="5" max="5" width="13.7109375" style="296" customWidth="1"/>
    <col min="6" max="6" width="18.28515625" style="7" customWidth="1"/>
    <col min="7" max="9" width="9.5703125" style="7" customWidth="1"/>
    <col min="10" max="10" width="9.140625" style="7" customWidth="1"/>
    <col min="11" max="11" width="9.42578125" style="7" customWidth="1"/>
    <col min="12" max="251" width="9.140625" style="7" customWidth="1"/>
    <col min="252" max="16384" width="8.85546875" style="7"/>
  </cols>
  <sheetData>
    <row r="1" spans="1:10" x14ac:dyDescent="0.25">
      <c r="A1" s="39"/>
      <c r="B1" s="241" t="str">
        <f>NASLOVNICA!B13</f>
        <v>MINISTRSTVO ZA ZDRAVJE</v>
      </c>
      <c r="C1" s="38"/>
      <c r="D1" s="42"/>
      <c r="E1" s="43"/>
      <c r="F1" s="42"/>
    </row>
    <row r="2" spans="1:10" x14ac:dyDescent="0.25">
      <c r="A2" s="40"/>
      <c r="B2" s="244" t="str">
        <f>NASLOVNICA!B15</f>
        <v>UKC MARIBOR – DOGRADITEV GASILSKIH DVIGAL K HOSPITALNI STOLPNICI</v>
      </c>
      <c r="C2" s="38"/>
      <c r="D2" s="42"/>
      <c r="E2" s="43"/>
      <c r="F2" s="42"/>
    </row>
    <row r="3" spans="1:10" x14ac:dyDescent="0.25">
      <c r="A3" s="41"/>
      <c r="B3" s="246" t="str">
        <f>NASLOVNICA!B17</f>
        <v>Št. Načrta : REM-97/2018</v>
      </c>
      <c r="C3" s="38"/>
      <c r="D3" s="42"/>
      <c r="E3" s="43"/>
      <c r="F3" s="42"/>
    </row>
    <row r="4" spans="1:10" ht="12.95" customHeight="1" x14ac:dyDescent="0.25">
      <c r="A4" s="502" t="s">
        <v>14</v>
      </c>
      <c r="B4" s="504" t="s">
        <v>152</v>
      </c>
      <c r="E4" s="280"/>
      <c r="F4" s="4"/>
      <c r="G4" s="5"/>
      <c r="H4" s="6"/>
    </row>
    <row r="5" spans="1:10" ht="12.95" customHeight="1" x14ac:dyDescent="0.25">
      <c r="A5" s="503"/>
      <c r="B5" s="505"/>
      <c r="C5" s="8"/>
      <c r="D5" s="281"/>
      <c r="E5" s="280"/>
      <c r="F5" s="6"/>
      <c r="G5" s="5"/>
      <c r="H5" s="6"/>
    </row>
    <row r="6" spans="1:10" s="47" customFormat="1" ht="42.75" customHeight="1" x14ac:dyDescent="0.25">
      <c r="A6" s="54" t="s">
        <v>5</v>
      </c>
      <c r="B6" s="282" t="s">
        <v>20</v>
      </c>
      <c r="C6" s="283" t="s">
        <v>4</v>
      </c>
      <c r="D6" s="51" t="s">
        <v>40</v>
      </c>
      <c r="E6" s="284" t="s">
        <v>23</v>
      </c>
      <c r="F6" s="358" t="s">
        <v>76</v>
      </c>
      <c r="G6" s="55"/>
    </row>
    <row r="7" spans="1:10" s="17" customFormat="1" ht="15" customHeight="1" x14ac:dyDescent="0.25">
      <c r="A7" s="74"/>
      <c r="B7" s="127"/>
      <c r="C7" s="285"/>
      <c r="D7" s="286"/>
      <c r="E7" s="69"/>
      <c r="F7" s="287"/>
      <c r="G7" s="35"/>
      <c r="H7" s="35"/>
    </row>
    <row r="8" spans="1:10" ht="15" customHeight="1" x14ac:dyDescent="0.25">
      <c r="A8" s="5"/>
      <c r="B8" s="101"/>
      <c r="C8" s="8"/>
      <c r="D8" s="291"/>
      <c r="E8" s="292"/>
      <c r="F8" s="5"/>
      <c r="G8" s="10"/>
      <c r="H8" s="9"/>
    </row>
    <row r="9" spans="1:10" ht="30" customHeight="1" x14ac:dyDescent="0.25">
      <c r="A9" s="76">
        <v>4.01</v>
      </c>
      <c r="B9" s="431" t="s">
        <v>153</v>
      </c>
      <c r="C9" s="113"/>
      <c r="D9" s="432"/>
      <c r="E9" s="433"/>
      <c r="F9" s="107"/>
      <c r="G9" s="234"/>
    </row>
    <row r="10" spans="1:10" ht="15" customHeight="1" x14ac:dyDescent="0.25">
      <c r="A10" s="108"/>
      <c r="B10" s="110" t="s">
        <v>55</v>
      </c>
      <c r="C10" s="94"/>
      <c r="D10" s="235"/>
      <c r="E10" s="236"/>
      <c r="F10" s="109"/>
      <c r="G10" s="114"/>
    </row>
    <row r="11" spans="1:10" ht="15" customHeight="1" x14ac:dyDescent="0.25">
      <c r="A11" s="108"/>
      <c r="B11" s="110" t="s">
        <v>178</v>
      </c>
      <c r="C11" s="94"/>
      <c r="D11" s="235"/>
      <c r="E11" s="236"/>
      <c r="F11" s="109"/>
      <c r="G11" s="114"/>
    </row>
    <row r="12" spans="1:10" ht="15" customHeight="1" x14ac:dyDescent="0.25">
      <c r="A12" s="111"/>
      <c r="B12" s="112" t="s">
        <v>154</v>
      </c>
      <c r="C12" s="335"/>
      <c r="D12" s="336"/>
      <c r="E12" s="237"/>
      <c r="F12" s="337"/>
      <c r="G12" s="115"/>
      <c r="H12" s="9"/>
      <c r="I12" s="14"/>
      <c r="J12" s="14"/>
    </row>
    <row r="13" spans="1:10" ht="15" customHeight="1" x14ac:dyDescent="0.25">
      <c r="A13" s="111"/>
      <c r="B13" s="112" t="s">
        <v>56</v>
      </c>
      <c r="C13" s="335"/>
      <c r="D13" s="336"/>
      <c r="E13" s="237"/>
      <c r="F13" s="337"/>
      <c r="G13" s="115"/>
      <c r="H13" s="9"/>
      <c r="I13" s="14"/>
      <c r="J13" s="14"/>
    </row>
    <row r="14" spans="1:10" ht="15" customHeight="1" x14ac:dyDescent="0.25">
      <c r="A14" s="116"/>
      <c r="B14" s="119" t="s">
        <v>7</v>
      </c>
      <c r="C14" s="46">
        <v>26</v>
      </c>
      <c r="D14" s="120"/>
      <c r="E14" s="200">
        <f>D14*C14</f>
        <v>0</v>
      </c>
      <c r="F14" s="45"/>
      <c r="G14" s="100"/>
    </row>
    <row r="15" spans="1:10" s="17" customFormat="1" ht="15" customHeight="1" x14ac:dyDescent="0.25">
      <c r="A15" s="65"/>
      <c r="B15" s="127"/>
      <c r="C15" s="18"/>
      <c r="D15" s="68"/>
      <c r="E15" s="69"/>
      <c r="F15" s="81"/>
      <c r="G15" s="79"/>
    </row>
    <row r="16" spans="1:10" s="17" customFormat="1" ht="15" customHeight="1" x14ac:dyDescent="0.25">
      <c r="A16" s="65"/>
      <c r="B16" s="127"/>
      <c r="C16" s="18"/>
      <c r="D16" s="68"/>
      <c r="E16" s="69"/>
      <c r="F16" s="81"/>
      <c r="G16" s="79"/>
    </row>
    <row r="17" spans="1:11" ht="96.75" customHeight="1" x14ac:dyDescent="0.25">
      <c r="A17" s="76">
        <f>A9+0.01</f>
        <v>4.0199999999999996</v>
      </c>
      <c r="B17" s="431" t="s">
        <v>155</v>
      </c>
      <c r="C17" s="113"/>
      <c r="D17" s="432"/>
      <c r="E17" s="433"/>
      <c r="F17" s="107"/>
      <c r="G17" s="234"/>
    </row>
    <row r="18" spans="1:11" ht="15" customHeight="1" x14ac:dyDescent="0.25">
      <c r="A18" s="116"/>
      <c r="B18" s="119" t="s">
        <v>7</v>
      </c>
      <c r="C18" s="46">
        <v>2</v>
      </c>
      <c r="D18" s="120"/>
      <c r="E18" s="200">
        <f>D18*C18</f>
        <v>0</v>
      </c>
      <c r="F18" s="45"/>
      <c r="G18" s="100"/>
    </row>
    <row r="19" spans="1:11" s="17" customFormat="1" ht="15" customHeight="1" x14ac:dyDescent="0.25">
      <c r="A19" s="65"/>
      <c r="B19" s="127"/>
      <c r="C19" s="18"/>
      <c r="D19" s="68"/>
      <c r="E19" s="69"/>
      <c r="F19" s="81"/>
      <c r="G19" s="79"/>
    </row>
    <row r="20" spans="1:11" s="17" customFormat="1" ht="15" customHeight="1" x14ac:dyDescent="0.25">
      <c r="A20" s="65"/>
      <c r="B20" s="127"/>
      <c r="C20" s="18"/>
      <c r="D20" s="68"/>
      <c r="E20" s="69"/>
      <c r="F20" s="81"/>
      <c r="G20" s="79"/>
    </row>
    <row r="21" spans="1:11" s="17" customFormat="1" ht="83.25" customHeight="1" x14ac:dyDescent="0.25">
      <c r="A21" s="76">
        <f>A17+0.01</f>
        <v>4.0299999999999994</v>
      </c>
      <c r="B21" s="128" t="s">
        <v>156</v>
      </c>
      <c r="C21" s="56" t="s">
        <v>15</v>
      </c>
      <c r="D21" s="66"/>
      <c r="E21" s="67"/>
      <c r="F21" s="77"/>
      <c r="G21" s="80"/>
      <c r="H21" s="33"/>
      <c r="J21" s="35"/>
      <c r="K21" s="7"/>
    </row>
    <row r="22" spans="1:11" s="263" customFormat="1" ht="15" customHeight="1" x14ac:dyDescent="0.25">
      <c r="A22" s="260"/>
      <c r="B22" s="173" t="s">
        <v>177</v>
      </c>
      <c r="C22" s="46">
        <v>206</v>
      </c>
      <c r="D22" s="120"/>
      <c r="E22" s="200">
        <f t="shared" ref="E22" si="0">D22*C22</f>
        <v>0</v>
      </c>
      <c r="F22" s="117"/>
      <c r="G22" s="118"/>
      <c r="H22" s="261"/>
      <c r="I22" s="262"/>
      <c r="J22" s="262"/>
    </row>
    <row r="23" spans="1:11" s="263" customFormat="1" ht="15" customHeight="1" x14ac:dyDescent="0.25">
      <c r="A23" s="264"/>
      <c r="B23" s="238"/>
      <c r="C23" s="3"/>
      <c r="D23" s="434"/>
      <c r="E23" s="90"/>
      <c r="F23" s="12"/>
      <c r="G23" s="13"/>
      <c r="H23" s="261"/>
      <c r="I23" s="262"/>
      <c r="J23" s="262"/>
    </row>
    <row r="24" spans="1:11" s="17" customFormat="1" ht="15" customHeight="1" x14ac:dyDescent="0.25">
      <c r="A24" s="65"/>
      <c r="B24" s="127"/>
      <c r="C24" s="18"/>
      <c r="D24" s="68"/>
      <c r="E24" s="69"/>
      <c r="F24" s="81"/>
      <c r="G24" s="79"/>
    </row>
    <row r="25" spans="1:11" s="17" customFormat="1" ht="45" customHeight="1" x14ac:dyDescent="0.25">
      <c r="A25" s="76">
        <f>A21+0.01</f>
        <v>4.0399999999999991</v>
      </c>
      <c r="B25" s="128" t="s">
        <v>157</v>
      </c>
      <c r="C25" s="56" t="s">
        <v>15</v>
      </c>
      <c r="D25" s="70"/>
      <c r="E25" s="67"/>
      <c r="F25" s="82"/>
      <c r="G25" s="33"/>
      <c r="H25" s="35"/>
      <c r="I25" s="35"/>
    </row>
    <row r="26" spans="1:11" ht="15" customHeight="1" x14ac:dyDescent="0.25">
      <c r="A26" s="116"/>
      <c r="B26" s="209" t="s">
        <v>58</v>
      </c>
      <c r="C26" s="46">
        <v>90</v>
      </c>
      <c r="D26" s="205"/>
      <c r="E26" s="200">
        <f>D26*C26</f>
        <v>0</v>
      </c>
      <c r="F26" s="117"/>
    </row>
    <row r="27" spans="1:11" ht="15" customHeight="1" x14ac:dyDescent="0.25">
      <c r="A27" s="14"/>
      <c r="D27" s="275"/>
      <c r="E27" s="90"/>
      <c r="F27" s="12"/>
    </row>
    <row r="28" spans="1:11" s="17" customFormat="1" ht="15" customHeight="1" x14ac:dyDescent="0.25">
      <c r="A28" s="65"/>
      <c r="B28" s="208"/>
      <c r="C28" s="3"/>
      <c r="D28" s="71"/>
      <c r="E28" s="69"/>
      <c r="F28" s="83"/>
    </row>
    <row r="29" spans="1:11" s="17" customFormat="1" ht="30.75" customHeight="1" x14ac:dyDescent="0.25">
      <c r="A29" s="52">
        <f>A25+0.01</f>
        <v>4.0499999999999989</v>
      </c>
      <c r="B29" s="128" t="s">
        <v>158</v>
      </c>
      <c r="C29" s="56"/>
      <c r="D29" s="66"/>
      <c r="E29" s="67"/>
      <c r="F29" s="77"/>
      <c r="G29" s="33"/>
      <c r="H29" s="35"/>
      <c r="I29" s="35"/>
    </row>
    <row r="30" spans="1:11" s="17" customFormat="1" ht="15" customHeight="1" x14ac:dyDescent="0.25">
      <c r="A30" s="64"/>
      <c r="B30" s="128" t="s">
        <v>19</v>
      </c>
      <c r="C30" s="56">
        <v>16</v>
      </c>
      <c r="D30" s="66"/>
      <c r="E30" s="67">
        <f>C30*D30</f>
        <v>0</v>
      </c>
      <c r="F30" s="77"/>
      <c r="G30" s="33"/>
      <c r="H30" s="35"/>
      <c r="I30" s="35"/>
    </row>
    <row r="31" spans="1:11" s="17" customFormat="1" ht="15" customHeight="1" x14ac:dyDescent="0.25">
      <c r="A31" s="65"/>
      <c r="B31" s="127"/>
      <c r="C31" s="18"/>
      <c r="D31" s="68"/>
      <c r="E31" s="69"/>
      <c r="F31" s="81"/>
      <c r="G31" s="33"/>
      <c r="H31" s="35"/>
      <c r="I31" s="35"/>
    </row>
    <row r="32" spans="1:11" s="17" customFormat="1" ht="15" customHeight="1" x14ac:dyDescent="0.25">
      <c r="A32" s="65"/>
      <c r="B32" s="127"/>
      <c r="C32" s="18"/>
      <c r="D32" s="68"/>
      <c r="E32" s="69"/>
      <c r="F32" s="81"/>
    </row>
    <row r="33" spans="1:10" s="17" customFormat="1" ht="30.75" customHeight="1" x14ac:dyDescent="0.25">
      <c r="A33" s="52">
        <f>A29+0.01</f>
        <v>4.0599999999999987</v>
      </c>
      <c r="B33" s="128" t="s">
        <v>159</v>
      </c>
      <c r="C33" s="56"/>
      <c r="D33" s="66"/>
      <c r="E33" s="67"/>
      <c r="F33" s="77"/>
      <c r="G33" s="33"/>
      <c r="H33" s="35"/>
      <c r="I33" s="35"/>
    </row>
    <row r="34" spans="1:10" s="17" customFormat="1" ht="15" customHeight="1" x14ac:dyDescent="0.25">
      <c r="A34" s="64"/>
      <c r="B34" s="128" t="s">
        <v>19</v>
      </c>
      <c r="C34" s="56">
        <v>1</v>
      </c>
      <c r="D34" s="66"/>
      <c r="E34" s="67">
        <v>0</v>
      </c>
      <c r="F34" s="77"/>
      <c r="G34" s="33"/>
      <c r="H34" s="35"/>
      <c r="I34" s="35"/>
    </row>
    <row r="35" spans="1:10" s="17" customFormat="1" ht="15" customHeight="1" x14ac:dyDescent="0.25">
      <c r="A35" s="65"/>
      <c r="B35" s="127"/>
      <c r="C35" s="18"/>
      <c r="D35" s="68"/>
      <c r="E35" s="69"/>
      <c r="F35" s="81"/>
      <c r="G35" s="33"/>
      <c r="H35" s="35"/>
      <c r="I35" s="35"/>
    </row>
    <row r="36" spans="1:10" s="17" customFormat="1" ht="15" customHeight="1" x14ac:dyDescent="0.25">
      <c r="A36" s="65"/>
      <c r="B36" s="127"/>
      <c r="C36" s="18"/>
      <c r="D36" s="68"/>
      <c r="E36" s="69"/>
      <c r="F36" s="81"/>
    </row>
    <row r="37" spans="1:10" s="17" customFormat="1" ht="15" customHeight="1" x14ac:dyDescent="0.25">
      <c r="A37" s="52">
        <f>A33+0.01</f>
        <v>4.0699999999999985</v>
      </c>
      <c r="B37" s="128" t="s">
        <v>166</v>
      </c>
      <c r="C37" s="56"/>
      <c r="D37" s="70"/>
      <c r="E37" s="67"/>
      <c r="F37" s="82"/>
      <c r="G37" s="80"/>
    </row>
    <row r="38" spans="1:10" s="17" customFormat="1" ht="45" customHeight="1" x14ac:dyDescent="0.25">
      <c r="A38" s="435"/>
      <c r="B38" s="128" t="s">
        <v>160</v>
      </c>
      <c r="C38" s="56"/>
      <c r="D38" s="70"/>
      <c r="E38" s="67"/>
      <c r="F38" s="82"/>
      <c r="G38" s="80"/>
    </row>
    <row r="39" spans="1:10" s="17" customFormat="1" ht="60" customHeight="1" x14ac:dyDescent="0.25">
      <c r="A39" s="435"/>
      <c r="B39" s="217" t="s">
        <v>167</v>
      </c>
      <c r="C39" s="56"/>
      <c r="D39" s="70"/>
      <c r="E39" s="67"/>
      <c r="F39" s="82"/>
      <c r="G39" s="80"/>
    </row>
    <row r="40" spans="1:10" s="17" customFormat="1" ht="30" customHeight="1" x14ac:dyDescent="0.25">
      <c r="A40" s="435"/>
      <c r="B40" s="436" t="s">
        <v>161</v>
      </c>
      <c r="C40" s="437"/>
      <c r="D40" s="438"/>
      <c r="E40" s="439"/>
      <c r="F40" s="440"/>
      <c r="G40" s="91"/>
    </row>
    <row r="41" spans="1:10" s="17" customFormat="1" ht="15" customHeight="1" x14ac:dyDescent="0.25">
      <c r="A41" s="102"/>
      <c r="B41" s="293" t="s">
        <v>162</v>
      </c>
      <c r="C41" s="332"/>
      <c r="D41" s="334"/>
      <c r="E41" s="91"/>
      <c r="F41" s="333"/>
      <c r="G41" s="103"/>
      <c r="H41" s="104"/>
      <c r="I41" s="35"/>
      <c r="J41" s="35"/>
    </row>
    <row r="42" spans="1:10" s="17" customFormat="1" ht="30" customHeight="1" x14ac:dyDescent="0.25">
      <c r="A42" s="102"/>
      <c r="B42" s="293" t="s">
        <v>163</v>
      </c>
      <c r="C42" s="332"/>
      <c r="D42" s="334"/>
      <c r="E42" s="91"/>
      <c r="F42" s="333"/>
      <c r="G42" s="103"/>
      <c r="H42" s="33"/>
      <c r="I42" s="35"/>
      <c r="J42" s="35"/>
    </row>
    <row r="43" spans="1:10" ht="15" customHeight="1" x14ac:dyDescent="0.25">
      <c r="A43" s="116" t="s">
        <v>63</v>
      </c>
      <c r="B43" s="209" t="s">
        <v>164</v>
      </c>
      <c r="C43" s="46"/>
      <c r="D43" s="205"/>
      <c r="E43" s="200"/>
      <c r="F43" s="117"/>
      <c r="G43" s="118"/>
    </row>
    <row r="44" spans="1:10" ht="15" customHeight="1" x14ac:dyDescent="0.25">
      <c r="A44" s="116" t="s">
        <v>63</v>
      </c>
      <c r="B44" s="209" t="s">
        <v>165</v>
      </c>
      <c r="C44" s="46"/>
      <c r="D44" s="205"/>
      <c r="E44" s="200"/>
      <c r="F44" s="117"/>
      <c r="G44" s="118"/>
    </row>
    <row r="45" spans="1:10" ht="15" customHeight="1" x14ac:dyDescent="0.25">
      <c r="A45" s="116"/>
      <c r="B45" s="209" t="s">
        <v>168</v>
      </c>
      <c r="C45" s="46"/>
      <c r="D45" s="205"/>
      <c r="E45" s="200"/>
      <c r="F45" s="117"/>
      <c r="G45" s="118"/>
    </row>
    <row r="46" spans="1:10" s="17" customFormat="1" ht="15" customHeight="1" x14ac:dyDescent="0.25">
      <c r="A46" s="64"/>
      <c r="B46" s="128" t="s">
        <v>63</v>
      </c>
      <c r="C46" s="56">
        <v>2</v>
      </c>
      <c r="D46" s="66"/>
      <c r="E46" s="67">
        <f>D46*C46</f>
        <v>0</v>
      </c>
      <c r="F46" s="77"/>
      <c r="G46" s="80"/>
    </row>
    <row r="47" spans="1:10" ht="15" customHeight="1" x14ac:dyDescent="0.25">
      <c r="A47" s="14"/>
      <c r="B47" s="7"/>
      <c r="E47" s="13"/>
      <c r="G47" s="15"/>
    </row>
    <row r="48" spans="1:10" ht="15" customHeight="1" x14ac:dyDescent="0.25">
      <c r="A48" s="14"/>
      <c r="B48" s="7"/>
      <c r="E48" s="13"/>
      <c r="G48" s="15"/>
    </row>
    <row r="49" spans="1:9" s="17" customFormat="1" ht="75" customHeight="1" x14ac:dyDescent="0.25">
      <c r="A49" s="76">
        <f>A37+0.01</f>
        <v>4.0799999999999983</v>
      </c>
      <c r="B49" s="342" t="s">
        <v>170</v>
      </c>
      <c r="C49" s="46" t="s">
        <v>15</v>
      </c>
      <c r="D49" s="70"/>
      <c r="E49" s="67"/>
      <c r="F49" s="82"/>
    </row>
    <row r="50" spans="1:9" s="17" customFormat="1" ht="15" customHeight="1" x14ac:dyDescent="0.25">
      <c r="A50" s="64"/>
      <c r="B50" s="209" t="s">
        <v>169</v>
      </c>
      <c r="C50" s="46">
        <v>42</v>
      </c>
      <c r="D50" s="70"/>
      <c r="E50" s="200">
        <f>D50*C50</f>
        <v>0</v>
      </c>
      <c r="F50" s="82"/>
    </row>
    <row r="51" spans="1:9" s="17" customFormat="1" ht="15" customHeight="1" x14ac:dyDescent="0.25">
      <c r="A51" s="65"/>
      <c r="B51" s="208"/>
      <c r="C51" s="3"/>
      <c r="D51" s="71"/>
      <c r="E51" s="90"/>
      <c r="F51" s="83"/>
    </row>
    <row r="52" spans="1:9" s="17" customFormat="1" ht="15" customHeight="1" x14ac:dyDescent="0.25">
      <c r="A52" s="14"/>
      <c r="B52" s="208"/>
      <c r="C52" s="441"/>
      <c r="D52" s="275"/>
      <c r="E52" s="90"/>
      <c r="F52" s="12"/>
      <c r="G52" s="33"/>
      <c r="H52" s="35"/>
      <c r="I52" s="35"/>
    </row>
    <row r="53" spans="1:9" s="17" customFormat="1" ht="15" customHeight="1" x14ac:dyDescent="0.25">
      <c r="A53" s="52">
        <f>A49+0.01</f>
        <v>4.0899999999999981</v>
      </c>
      <c r="B53" s="128" t="s">
        <v>42</v>
      </c>
      <c r="C53" s="56"/>
      <c r="D53" s="70"/>
      <c r="E53" s="67"/>
      <c r="F53" s="77"/>
      <c r="G53" s="33"/>
      <c r="H53" s="35"/>
      <c r="I53" s="35"/>
    </row>
    <row r="54" spans="1:9" s="17" customFormat="1" ht="15" customHeight="1" x14ac:dyDescent="0.25">
      <c r="A54" s="64"/>
      <c r="B54" s="128" t="s">
        <v>22</v>
      </c>
      <c r="C54" s="56"/>
      <c r="D54" s="70"/>
      <c r="E54" s="67">
        <v>0</v>
      </c>
      <c r="F54" s="77"/>
      <c r="G54" s="33"/>
      <c r="H54" s="35"/>
      <c r="I54" s="35"/>
    </row>
    <row r="55" spans="1:9" s="17" customFormat="1" ht="15" customHeight="1" x14ac:dyDescent="0.25">
      <c r="A55" s="65"/>
      <c r="B55" s="127"/>
      <c r="C55" s="18"/>
      <c r="D55" s="71"/>
      <c r="E55" s="69"/>
      <c r="F55" s="81"/>
      <c r="G55" s="33"/>
      <c r="H55" s="35"/>
      <c r="I55" s="35"/>
    </row>
    <row r="56" spans="1:9" s="17" customFormat="1" ht="15" customHeight="1" x14ac:dyDescent="0.25">
      <c r="A56" s="65"/>
      <c r="B56" s="127"/>
      <c r="C56" s="18"/>
      <c r="D56" s="68"/>
      <c r="E56" s="69"/>
      <c r="F56" s="81"/>
      <c r="G56" s="33"/>
      <c r="H56" s="35"/>
      <c r="I56" s="35"/>
    </row>
    <row r="57" spans="1:9" s="17" customFormat="1" ht="15" customHeight="1" x14ac:dyDescent="0.25">
      <c r="A57" s="52">
        <f>A53+0.01</f>
        <v>4.0999999999999979</v>
      </c>
      <c r="B57" s="128" t="s">
        <v>43</v>
      </c>
      <c r="C57" s="56"/>
      <c r="D57" s="70"/>
      <c r="E57" s="67"/>
      <c r="F57" s="77"/>
      <c r="G57" s="33"/>
      <c r="H57" s="35"/>
      <c r="I57" s="35"/>
    </row>
    <row r="58" spans="1:9" s="17" customFormat="1" ht="15" customHeight="1" x14ac:dyDescent="0.25">
      <c r="A58" s="64"/>
      <c r="B58" s="128" t="s">
        <v>39</v>
      </c>
      <c r="C58" s="56">
        <v>36</v>
      </c>
      <c r="D58" s="70"/>
      <c r="E58" s="67">
        <f>D58*C58</f>
        <v>0</v>
      </c>
      <c r="F58" s="77"/>
      <c r="G58" s="33"/>
      <c r="H58" s="35"/>
      <c r="I58" s="35"/>
    </row>
    <row r="59" spans="1:9" s="17" customFormat="1" ht="15" customHeight="1" x14ac:dyDescent="0.25">
      <c r="A59" s="65"/>
      <c r="B59" s="127"/>
      <c r="C59" s="18"/>
      <c r="D59" s="71"/>
      <c r="E59" s="69"/>
      <c r="F59" s="81"/>
      <c r="G59" s="33"/>
      <c r="H59" s="35"/>
      <c r="I59" s="35"/>
    </row>
    <row r="60" spans="1:9" s="17" customFormat="1" ht="15" customHeight="1" x14ac:dyDescent="0.25">
      <c r="A60" s="65"/>
      <c r="B60" s="127"/>
      <c r="C60" s="18"/>
      <c r="D60" s="71"/>
      <c r="E60" s="69"/>
      <c r="F60" s="81"/>
      <c r="G60" s="33"/>
      <c r="H60" s="35"/>
      <c r="I60" s="35"/>
    </row>
    <row r="61" spans="1:9" s="17" customFormat="1" ht="15" customHeight="1" x14ac:dyDescent="0.25">
      <c r="A61" s="52">
        <f>A57+0.01</f>
        <v>4.1099999999999977</v>
      </c>
      <c r="B61" s="128" t="s">
        <v>244</v>
      </c>
      <c r="C61" s="56"/>
      <c r="D61" s="70"/>
      <c r="E61" s="67"/>
      <c r="F61" s="77"/>
      <c r="G61" s="33"/>
      <c r="H61" s="35"/>
      <c r="I61" s="35"/>
    </row>
    <row r="62" spans="1:9" s="17" customFormat="1" ht="15" customHeight="1" x14ac:dyDescent="0.25">
      <c r="A62" s="64"/>
      <c r="B62" s="128" t="s">
        <v>22</v>
      </c>
      <c r="C62" s="56"/>
      <c r="D62" s="66"/>
      <c r="E62" s="67">
        <v>0</v>
      </c>
      <c r="F62" s="77"/>
      <c r="G62" s="33"/>
      <c r="H62" s="35"/>
      <c r="I62" s="35"/>
    </row>
    <row r="63" spans="1:9" s="17" customFormat="1" ht="15" customHeight="1" x14ac:dyDescent="0.25">
      <c r="A63" s="65"/>
      <c r="B63" s="127"/>
      <c r="C63" s="18"/>
      <c r="D63" s="68"/>
      <c r="E63" s="69"/>
      <c r="F63" s="81"/>
      <c r="G63" s="33"/>
      <c r="H63" s="35"/>
      <c r="I63" s="35"/>
    </row>
    <row r="64" spans="1:9" s="17" customFormat="1" ht="15" customHeight="1" x14ac:dyDescent="0.25">
      <c r="A64" s="65"/>
      <c r="B64" s="127"/>
      <c r="C64" s="18"/>
      <c r="D64" s="68"/>
      <c r="E64" s="69"/>
      <c r="F64" s="81"/>
      <c r="G64" s="33"/>
      <c r="H64" s="35"/>
      <c r="I64" s="35"/>
    </row>
    <row r="65" spans="1:9" s="17" customFormat="1" ht="15" customHeight="1" x14ac:dyDescent="0.25">
      <c r="A65" s="52">
        <f>A61+0.01</f>
        <v>4.1199999999999974</v>
      </c>
      <c r="B65" s="128" t="s">
        <v>37</v>
      </c>
      <c r="C65" s="56"/>
      <c r="D65" s="77"/>
      <c r="E65" s="80"/>
      <c r="F65" s="77"/>
      <c r="G65" s="33"/>
      <c r="H65" s="35"/>
      <c r="I65" s="35"/>
    </row>
    <row r="66" spans="1:9" s="17" customFormat="1" ht="15" customHeight="1" x14ac:dyDescent="0.25">
      <c r="A66" s="64"/>
      <c r="B66" s="128" t="s">
        <v>61</v>
      </c>
      <c r="C66" s="56"/>
      <c r="D66" s="82"/>
      <c r="E66" s="80">
        <f>SUM(E5:E65)*0.01</f>
        <v>0</v>
      </c>
      <c r="F66" s="77"/>
      <c r="G66" s="33"/>
      <c r="H66" s="35"/>
      <c r="I66" s="35"/>
    </row>
    <row r="67" spans="1:9" s="17" customFormat="1" ht="15" customHeight="1" x14ac:dyDescent="0.25">
      <c r="A67" s="65"/>
      <c r="B67" s="127"/>
      <c r="C67" s="18"/>
      <c r="D67" s="83"/>
      <c r="E67" s="79"/>
      <c r="F67" s="81"/>
      <c r="G67" s="33"/>
      <c r="H67" s="35"/>
      <c r="I67" s="35"/>
    </row>
    <row r="68" spans="1:9" s="17" customFormat="1" ht="15" customHeight="1" x14ac:dyDescent="0.25">
      <c r="A68" s="65"/>
      <c r="B68" s="127"/>
      <c r="C68" s="74"/>
      <c r="D68" s="83"/>
      <c r="E68" s="83"/>
      <c r="F68" s="83"/>
      <c r="G68" s="33"/>
      <c r="H68" s="35"/>
      <c r="I68" s="35"/>
    </row>
    <row r="69" spans="1:9" s="17" customFormat="1" ht="15" customHeight="1" x14ac:dyDescent="0.25">
      <c r="A69" s="65"/>
      <c r="B69" s="127"/>
      <c r="C69" s="18"/>
      <c r="D69" s="68"/>
      <c r="E69" s="71"/>
      <c r="F69" s="81"/>
      <c r="G69" s="33"/>
      <c r="H69" s="35"/>
      <c r="I69" s="35"/>
    </row>
    <row r="70" spans="1:9" s="17" customFormat="1" ht="15" customHeight="1" x14ac:dyDescent="0.25">
      <c r="A70" s="52">
        <f>A65+0.01</f>
        <v>4.1299999999999972</v>
      </c>
      <c r="B70" s="128" t="s">
        <v>41</v>
      </c>
      <c r="C70" s="56"/>
      <c r="D70" s="66"/>
      <c r="E70" s="67"/>
      <c r="F70" s="77"/>
      <c r="G70" s="33"/>
      <c r="H70" s="35"/>
      <c r="I70" s="35"/>
    </row>
    <row r="71" spans="1:9" s="17" customFormat="1" ht="15" customHeight="1" x14ac:dyDescent="0.25">
      <c r="A71" s="64"/>
      <c r="B71" s="128"/>
      <c r="C71" s="56"/>
      <c r="D71" s="70"/>
      <c r="E71" s="80">
        <f>SUM(E2:E70)*0.02</f>
        <v>0</v>
      </c>
      <c r="F71" s="77"/>
    </row>
    <row r="72" spans="1:9" s="17" customFormat="1" ht="15" customHeight="1" x14ac:dyDescent="0.25">
      <c r="A72" s="65"/>
      <c r="B72" s="208"/>
      <c r="C72" s="3"/>
      <c r="D72" s="71"/>
      <c r="E72" s="69"/>
      <c r="F72" s="83"/>
    </row>
    <row r="73" spans="1:9" s="17" customFormat="1" x14ac:dyDescent="0.25">
      <c r="A73" s="65"/>
      <c r="B73" s="208"/>
      <c r="C73" s="3"/>
      <c r="D73" s="71"/>
      <c r="E73" s="69"/>
      <c r="F73" s="83"/>
    </row>
    <row r="74" spans="1:9" s="17" customFormat="1" x14ac:dyDescent="0.25">
      <c r="A74" s="65"/>
      <c r="B74" s="127"/>
      <c r="C74" s="18"/>
      <c r="D74" s="71"/>
      <c r="E74" s="69"/>
      <c r="F74" s="287"/>
      <c r="G74" s="33"/>
      <c r="H74" s="35"/>
      <c r="I74" s="35"/>
    </row>
    <row r="75" spans="1:9" s="17" customFormat="1" ht="15.75" thickBot="1" x14ac:dyDescent="0.3">
      <c r="A75" s="65"/>
      <c r="B75" s="288" t="s">
        <v>171</v>
      </c>
      <c r="C75" s="92"/>
      <c r="D75" s="289"/>
      <c r="E75" s="93">
        <f>SUM(E1:E74)</f>
        <v>0</v>
      </c>
      <c r="F75" s="290"/>
      <c r="G75" s="33"/>
      <c r="H75" s="35"/>
      <c r="I75" s="35"/>
    </row>
    <row r="76" spans="1:9" s="17" customFormat="1" ht="15.75" thickTop="1" x14ac:dyDescent="0.25">
      <c r="A76" s="65"/>
      <c r="B76" s="127"/>
      <c r="C76" s="18"/>
      <c r="D76" s="71"/>
      <c r="E76" s="69"/>
      <c r="F76" s="83"/>
    </row>
    <row r="77" spans="1:9" s="17" customFormat="1" x14ac:dyDescent="0.25">
      <c r="A77" s="65"/>
      <c r="B77" s="127"/>
      <c r="C77" s="18"/>
      <c r="D77" s="71"/>
      <c r="E77" s="69"/>
      <c r="F77" s="83"/>
    </row>
    <row r="78" spans="1:9" s="17" customFormat="1" x14ac:dyDescent="0.25">
      <c r="A78" s="65"/>
      <c r="B78" s="127"/>
      <c r="C78" s="18"/>
      <c r="D78" s="71"/>
      <c r="E78" s="69"/>
      <c r="F78" s="83"/>
    </row>
    <row r="79" spans="1:9" s="17" customFormat="1" x14ac:dyDescent="0.25">
      <c r="A79" s="65"/>
      <c r="B79" s="127"/>
      <c r="C79" s="18"/>
      <c r="D79" s="71"/>
      <c r="E79" s="69"/>
      <c r="F79" s="83"/>
    </row>
    <row r="80" spans="1:9" s="17" customFormat="1" x14ac:dyDescent="0.25">
      <c r="A80" s="65"/>
      <c r="B80" s="127"/>
      <c r="C80" s="18"/>
      <c r="D80" s="71"/>
      <c r="E80" s="69"/>
      <c r="F80" s="83"/>
    </row>
    <row r="81" spans="1:6" s="17" customFormat="1" x14ac:dyDescent="0.25">
      <c r="A81" s="65"/>
      <c r="B81" s="127"/>
      <c r="C81" s="18"/>
      <c r="D81" s="71"/>
      <c r="E81" s="69"/>
      <c r="F81" s="83"/>
    </row>
    <row r="82" spans="1:6" s="17" customFormat="1" x14ac:dyDescent="0.25">
      <c r="A82" s="65"/>
      <c r="B82" s="127"/>
      <c r="C82" s="18"/>
      <c r="D82" s="71"/>
      <c r="E82" s="69"/>
      <c r="F82" s="83"/>
    </row>
    <row r="83" spans="1:6" s="17" customFormat="1" x14ac:dyDescent="0.25">
      <c r="A83" s="65"/>
      <c r="B83" s="127"/>
      <c r="C83" s="18"/>
      <c r="D83" s="71"/>
      <c r="E83" s="69"/>
      <c r="F83" s="83"/>
    </row>
    <row r="84" spans="1:6" s="17" customFormat="1" x14ac:dyDescent="0.25">
      <c r="A84" s="65"/>
      <c r="B84" s="127"/>
      <c r="C84" s="18"/>
      <c r="D84" s="71"/>
      <c r="E84" s="69"/>
      <c r="F84" s="83"/>
    </row>
    <row r="85" spans="1:6" s="17" customFormat="1" x14ac:dyDescent="0.25">
      <c r="A85" s="65"/>
      <c r="B85" s="127"/>
      <c r="C85" s="18"/>
      <c r="D85" s="71"/>
      <c r="E85" s="69"/>
      <c r="F85" s="83"/>
    </row>
    <row r="86" spans="1:6" s="17" customFormat="1" x14ac:dyDescent="0.25">
      <c r="A86" s="65"/>
      <c r="B86" s="127"/>
      <c r="C86" s="18"/>
      <c r="D86" s="71"/>
      <c r="E86" s="69"/>
      <c r="F86" s="83"/>
    </row>
    <row r="87" spans="1:6" s="17" customFormat="1" x14ac:dyDescent="0.25">
      <c r="A87" s="65"/>
      <c r="B87" s="127"/>
      <c r="C87" s="18"/>
      <c r="D87" s="71"/>
      <c r="E87" s="69"/>
      <c r="F87" s="83"/>
    </row>
    <row r="88" spans="1:6" s="17" customFormat="1" x14ac:dyDescent="0.25">
      <c r="A88" s="65"/>
      <c r="B88" s="127"/>
      <c r="C88" s="18"/>
      <c r="D88" s="71"/>
      <c r="E88" s="69"/>
      <c r="F88" s="83"/>
    </row>
    <row r="89" spans="1:6" s="17" customFormat="1" x14ac:dyDescent="0.25">
      <c r="A89" s="65"/>
      <c r="B89" s="127"/>
      <c r="C89" s="18"/>
      <c r="D89" s="71"/>
      <c r="E89" s="69"/>
      <c r="F89" s="83"/>
    </row>
    <row r="90" spans="1:6" s="17" customFormat="1" x14ac:dyDescent="0.25">
      <c r="A90" s="65"/>
      <c r="B90" s="127"/>
      <c r="C90" s="18"/>
      <c r="D90" s="71"/>
      <c r="E90" s="69"/>
      <c r="F90" s="83"/>
    </row>
    <row r="91" spans="1:6" s="17" customFormat="1" x14ac:dyDescent="0.25">
      <c r="A91" s="65"/>
      <c r="B91" s="127"/>
      <c r="C91" s="18"/>
      <c r="D91" s="71"/>
      <c r="E91" s="69"/>
      <c r="F91" s="83"/>
    </row>
    <row r="92" spans="1:6" s="17" customFormat="1" x14ac:dyDescent="0.25">
      <c r="A92" s="65"/>
      <c r="B92" s="127"/>
      <c r="C92" s="18"/>
      <c r="D92" s="71"/>
      <c r="E92" s="69"/>
      <c r="F92" s="83"/>
    </row>
    <row r="93" spans="1:6" s="17" customFormat="1" x14ac:dyDescent="0.25">
      <c r="A93" s="65"/>
      <c r="B93" s="127"/>
      <c r="C93" s="18"/>
      <c r="D93" s="71"/>
      <c r="E93" s="69"/>
      <c r="F93" s="83"/>
    </row>
    <row r="94" spans="1:6" s="17" customFormat="1" x14ac:dyDescent="0.25">
      <c r="A94" s="65"/>
      <c r="B94" s="127"/>
      <c r="C94" s="18"/>
      <c r="D94" s="71"/>
      <c r="E94" s="69"/>
      <c r="F94" s="83"/>
    </row>
    <row r="95" spans="1:6" s="17" customFormat="1" x14ac:dyDescent="0.25">
      <c r="A95" s="65"/>
      <c r="B95" s="127"/>
      <c r="C95" s="18"/>
      <c r="D95" s="71"/>
      <c r="E95" s="69"/>
      <c r="F95" s="83"/>
    </row>
    <row r="96" spans="1:6" s="17" customFormat="1" x14ac:dyDescent="0.25">
      <c r="A96" s="65"/>
      <c r="B96" s="127"/>
      <c r="C96" s="18"/>
      <c r="D96" s="71"/>
      <c r="E96" s="69"/>
      <c r="F96" s="83"/>
    </row>
    <row r="97" spans="1:6" s="17" customFormat="1" x14ac:dyDescent="0.25">
      <c r="A97" s="65"/>
      <c r="B97" s="127"/>
      <c r="C97" s="18"/>
      <c r="D97" s="71"/>
      <c r="E97" s="69"/>
      <c r="F97" s="83"/>
    </row>
    <row r="98" spans="1:6" s="17" customFormat="1" x14ac:dyDescent="0.25">
      <c r="A98" s="65"/>
      <c r="B98" s="127"/>
      <c r="C98" s="18"/>
      <c r="D98" s="71"/>
      <c r="E98" s="69"/>
      <c r="F98" s="83"/>
    </row>
    <row r="99" spans="1:6" s="17" customFormat="1" x14ac:dyDescent="0.25">
      <c r="A99" s="65"/>
      <c r="B99" s="127"/>
      <c r="C99" s="18"/>
      <c r="D99" s="71"/>
      <c r="E99" s="69"/>
      <c r="F99" s="83"/>
    </row>
    <row r="100" spans="1:6" s="17" customFormat="1" x14ac:dyDescent="0.25">
      <c r="A100" s="65"/>
      <c r="B100" s="127"/>
      <c r="C100" s="18"/>
      <c r="D100" s="71"/>
      <c r="E100" s="69"/>
      <c r="F100" s="83"/>
    </row>
    <row r="101" spans="1:6" s="17" customFormat="1" x14ac:dyDescent="0.25">
      <c r="A101" s="65"/>
      <c r="B101" s="127"/>
      <c r="C101" s="18"/>
      <c r="D101" s="71"/>
      <c r="E101" s="69"/>
      <c r="F101" s="83"/>
    </row>
    <row r="102" spans="1:6" s="17" customFormat="1" x14ac:dyDescent="0.25">
      <c r="A102" s="65"/>
      <c r="B102" s="127"/>
      <c r="C102" s="18"/>
      <c r="D102" s="71"/>
      <c r="E102" s="69"/>
      <c r="F102" s="83"/>
    </row>
    <row r="103" spans="1:6" s="17" customFormat="1" x14ac:dyDescent="0.25">
      <c r="A103" s="65"/>
      <c r="B103" s="127"/>
      <c r="C103" s="18"/>
      <c r="D103" s="71"/>
      <c r="E103" s="69"/>
      <c r="F103" s="83"/>
    </row>
    <row r="104" spans="1:6" s="17" customFormat="1" x14ac:dyDescent="0.25">
      <c r="A104" s="65"/>
      <c r="B104" s="127"/>
      <c r="C104" s="18"/>
      <c r="D104" s="71"/>
      <c r="E104" s="69"/>
      <c r="F104" s="83"/>
    </row>
    <row r="105" spans="1:6" s="17" customFormat="1" x14ac:dyDescent="0.25">
      <c r="A105" s="65"/>
      <c r="B105" s="127"/>
      <c r="C105" s="18"/>
      <c r="D105" s="71"/>
      <c r="E105" s="69"/>
      <c r="F105" s="83"/>
    </row>
    <row r="106" spans="1:6" s="17" customFormat="1" x14ac:dyDescent="0.25">
      <c r="A106" s="65"/>
      <c r="B106" s="127"/>
      <c r="C106" s="18"/>
      <c r="D106" s="71"/>
      <c r="E106" s="69"/>
      <c r="F106" s="83"/>
    </row>
    <row r="107" spans="1:6" s="17" customFormat="1" x14ac:dyDescent="0.25">
      <c r="A107" s="65"/>
      <c r="B107" s="127"/>
      <c r="C107" s="18"/>
      <c r="D107" s="71"/>
      <c r="E107" s="69"/>
      <c r="F107" s="83"/>
    </row>
    <row r="108" spans="1:6" s="17" customFormat="1" x14ac:dyDescent="0.25">
      <c r="A108" s="65"/>
      <c r="B108" s="127"/>
      <c r="C108" s="18"/>
      <c r="D108" s="71"/>
      <c r="E108" s="69"/>
      <c r="F108" s="83"/>
    </row>
    <row r="109" spans="1:6" s="17" customFormat="1" x14ac:dyDescent="0.25">
      <c r="A109" s="65"/>
      <c r="B109" s="127"/>
      <c r="C109" s="18"/>
      <c r="D109" s="71"/>
      <c r="E109" s="69"/>
      <c r="F109" s="83"/>
    </row>
    <row r="110" spans="1:6" s="17" customFormat="1" x14ac:dyDescent="0.25">
      <c r="A110" s="65"/>
      <c r="B110" s="127"/>
      <c r="C110" s="18"/>
      <c r="D110" s="71"/>
      <c r="E110" s="69"/>
      <c r="F110" s="83"/>
    </row>
    <row r="111" spans="1:6" s="17" customFormat="1" x14ac:dyDescent="0.25">
      <c r="A111" s="65"/>
      <c r="B111" s="127"/>
      <c r="C111" s="18"/>
      <c r="D111" s="71"/>
      <c r="E111" s="69"/>
      <c r="F111" s="83"/>
    </row>
    <row r="112" spans="1:6" s="17" customFormat="1" x14ac:dyDescent="0.25">
      <c r="A112" s="65"/>
      <c r="B112" s="127"/>
      <c r="C112" s="18"/>
      <c r="D112" s="71"/>
      <c r="E112" s="69"/>
      <c r="F112" s="83"/>
    </row>
    <row r="113" spans="1:6" s="17" customFormat="1" x14ac:dyDescent="0.25">
      <c r="A113" s="65"/>
      <c r="B113" s="127"/>
      <c r="C113" s="18"/>
      <c r="D113" s="71"/>
      <c r="E113" s="69"/>
      <c r="F113" s="83"/>
    </row>
    <row r="114" spans="1:6" s="17" customFormat="1" x14ac:dyDescent="0.25">
      <c r="A114" s="65"/>
      <c r="B114" s="127"/>
      <c r="C114" s="18"/>
      <c r="D114" s="71"/>
      <c r="E114" s="69"/>
      <c r="F114" s="83"/>
    </row>
    <row r="115" spans="1:6" s="17" customFormat="1" x14ac:dyDescent="0.25">
      <c r="A115" s="65"/>
      <c r="B115" s="127"/>
      <c r="C115" s="18"/>
      <c r="D115" s="71"/>
      <c r="E115" s="69"/>
      <c r="F115" s="83"/>
    </row>
    <row r="116" spans="1:6" s="17" customFormat="1" x14ac:dyDescent="0.25">
      <c r="A116" s="65"/>
      <c r="B116" s="127"/>
      <c r="C116" s="18"/>
      <c r="D116" s="71"/>
      <c r="E116" s="69"/>
      <c r="F116" s="83"/>
    </row>
    <row r="117" spans="1:6" s="17" customFormat="1" x14ac:dyDescent="0.25">
      <c r="A117" s="65"/>
      <c r="B117" s="127"/>
      <c r="C117" s="18"/>
      <c r="D117" s="71"/>
      <c r="E117" s="69"/>
      <c r="F117" s="83"/>
    </row>
    <row r="118" spans="1:6" s="17" customFormat="1" x14ac:dyDescent="0.25">
      <c r="A118" s="65"/>
      <c r="B118" s="127"/>
      <c r="C118" s="18"/>
      <c r="D118" s="71"/>
      <c r="E118" s="69"/>
      <c r="F118" s="83"/>
    </row>
    <row r="119" spans="1:6" s="17" customFormat="1" x14ac:dyDescent="0.25">
      <c r="A119" s="65"/>
      <c r="B119" s="127"/>
      <c r="C119" s="18"/>
      <c r="D119" s="71"/>
      <c r="E119" s="69"/>
      <c r="F119" s="83"/>
    </row>
    <row r="120" spans="1:6" s="17" customFormat="1" x14ac:dyDescent="0.25">
      <c r="A120" s="65"/>
      <c r="B120" s="127"/>
      <c r="C120" s="18"/>
      <c r="D120" s="71"/>
      <c r="E120" s="69"/>
      <c r="F120" s="83"/>
    </row>
    <row r="121" spans="1:6" s="17" customFormat="1" x14ac:dyDescent="0.25">
      <c r="A121" s="65"/>
      <c r="B121" s="127"/>
      <c r="C121" s="18"/>
      <c r="D121" s="71"/>
      <c r="E121" s="69"/>
      <c r="F121" s="83"/>
    </row>
    <row r="122" spans="1:6" s="17" customFormat="1" x14ac:dyDescent="0.25">
      <c r="A122" s="65"/>
      <c r="B122" s="127"/>
      <c r="C122" s="18"/>
      <c r="D122" s="71"/>
      <c r="E122" s="69"/>
      <c r="F122" s="83"/>
    </row>
    <row r="123" spans="1:6" s="17" customFormat="1" x14ac:dyDescent="0.25">
      <c r="A123" s="65"/>
      <c r="B123" s="127"/>
      <c r="C123" s="18"/>
      <c r="D123" s="71"/>
      <c r="E123" s="69"/>
      <c r="F123" s="83"/>
    </row>
    <row r="124" spans="1:6" s="17" customFormat="1" x14ac:dyDescent="0.25">
      <c r="A124" s="65"/>
      <c r="B124" s="127"/>
      <c r="C124" s="18"/>
      <c r="D124" s="71"/>
      <c r="E124" s="69"/>
      <c r="F124" s="83"/>
    </row>
    <row r="125" spans="1:6" s="17" customFormat="1" x14ac:dyDescent="0.25">
      <c r="A125" s="65"/>
      <c r="B125" s="127"/>
      <c r="C125" s="18"/>
      <c r="D125" s="71"/>
      <c r="E125" s="69"/>
      <c r="F125" s="83"/>
    </row>
    <row r="126" spans="1:6" s="17" customFormat="1" x14ac:dyDescent="0.25">
      <c r="A126" s="65"/>
      <c r="B126" s="127"/>
      <c r="C126" s="18"/>
      <c r="D126" s="71"/>
      <c r="E126" s="69"/>
      <c r="F126" s="83"/>
    </row>
    <row r="127" spans="1:6" s="17" customFormat="1" x14ac:dyDescent="0.25">
      <c r="A127" s="65"/>
      <c r="B127" s="127"/>
      <c r="C127" s="18"/>
      <c r="D127" s="71"/>
      <c r="E127" s="69"/>
      <c r="F127" s="83"/>
    </row>
    <row r="128" spans="1:6" s="17" customFormat="1" x14ac:dyDescent="0.25">
      <c r="A128" s="65"/>
      <c r="B128" s="127"/>
      <c r="C128" s="18"/>
      <c r="D128" s="71"/>
      <c r="E128" s="69"/>
      <c r="F128" s="83"/>
    </row>
    <row r="129" spans="1:6" s="17" customFormat="1" x14ac:dyDescent="0.25">
      <c r="A129" s="65"/>
      <c r="B129" s="127"/>
      <c r="C129" s="18"/>
      <c r="D129" s="71"/>
      <c r="E129" s="69"/>
      <c r="F129" s="83"/>
    </row>
    <row r="130" spans="1:6" s="17" customFormat="1" x14ac:dyDescent="0.25">
      <c r="A130" s="65"/>
      <c r="B130" s="127"/>
      <c r="C130" s="18"/>
      <c r="D130" s="71"/>
      <c r="E130" s="69"/>
      <c r="F130" s="83"/>
    </row>
    <row r="131" spans="1:6" s="17" customFormat="1" x14ac:dyDescent="0.25">
      <c r="A131" s="65"/>
      <c r="B131" s="127"/>
      <c r="C131" s="18"/>
      <c r="D131" s="71"/>
      <c r="E131" s="69"/>
      <c r="F131" s="83"/>
    </row>
    <row r="132" spans="1:6" s="17" customFormat="1" x14ac:dyDescent="0.25">
      <c r="A132" s="65"/>
      <c r="B132" s="127"/>
      <c r="C132" s="18"/>
      <c r="D132" s="71"/>
      <c r="E132" s="69"/>
      <c r="F132" s="83"/>
    </row>
    <row r="133" spans="1:6" s="17" customFormat="1" x14ac:dyDescent="0.25">
      <c r="A133" s="65"/>
      <c r="B133" s="127"/>
      <c r="C133" s="18"/>
      <c r="D133" s="71"/>
      <c r="E133" s="69"/>
      <c r="F133" s="83"/>
    </row>
    <row r="134" spans="1:6" s="17" customFormat="1" x14ac:dyDescent="0.25">
      <c r="A134" s="65"/>
      <c r="B134" s="127"/>
      <c r="C134" s="18"/>
      <c r="D134" s="71"/>
      <c r="E134" s="69"/>
      <c r="F134" s="83"/>
    </row>
    <row r="135" spans="1:6" s="17" customFormat="1" x14ac:dyDescent="0.25">
      <c r="A135" s="65"/>
      <c r="B135" s="127"/>
      <c r="C135" s="18"/>
      <c r="D135" s="71"/>
      <c r="E135" s="69"/>
      <c r="F135" s="83"/>
    </row>
    <row r="136" spans="1:6" s="17" customFormat="1" x14ac:dyDescent="0.25">
      <c r="A136" s="65"/>
      <c r="B136" s="127"/>
      <c r="C136" s="18"/>
      <c r="D136" s="71"/>
      <c r="E136" s="69"/>
      <c r="F136" s="83"/>
    </row>
    <row r="137" spans="1:6" s="17" customFormat="1" x14ac:dyDescent="0.25">
      <c r="A137" s="65"/>
      <c r="B137" s="127"/>
      <c r="C137" s="18"/>
      <c r="D137" s="71"/>
      <c r="E137" s="69"/>
      <c r="F137" s="83"/>
    </row>
    <row r="138" spans="1:6" s="17" customFormat="1" x14ac:dyDescent="0.25">
      <c r="A138" s="65"/>
      <c r="B138" s="127"/>
      <c r="C138" s="18"/>
      <c r="D138" s="71"/>
      <c r="E138" s="69"/>
      <c r="F138" s="83"/>
    </row>
    <row r="139" spans="1:6" s="17" customFormat="1" x14ac:dyDescent="0.25">
      <c r="A139" s="65"/>
      <c r="B139" s="127"/>
      <c r="C139" s="18"/>
      <c r="D139" s="71"/>
      <c r="E139" s="69"/>
      <c r="F139" s="83"/>
    </row>
    <row r="140" spans="1:6" s="17" customFormat="1" x14ac:dyDescent="0.25">
      <c r="A140" s="65"/>
      <c r="B140" s="127"/>
      <c r="C140" s="18"/>
      <c r="D140" s="71"/>
      <c r="E140" s="69"/>
      <c r="F140" s="83"/>
    </row>
    <row r="141" spans="1:6" s="17" customFormat="1" x14ac:dyDescent="0.25">
      <c r="A141" s="65"/>
      <c r="B141" s="127"/>
      <c r="C141" s="18"/>
      <c r="D141" s="71"/>
      <c r="E141" s="69"/>
      <c r="F141" s="83"/>
    </row>
    <row r="142" spans="1:6" s="17" customFormat="1" x14ac:dyDescent="0.25">
      <c r="A142" s="65"/>
      <c r="B142" s="127"/>
      <c r="C142" s="18"/>
      <c r="D142" s="71"/>
      <c r="E142" s="69"/>
      <c r="F142" s="83"/>
    </row>
    <row r="143" spans="1:6" s="17" customFormat="1" x14ac:dyDescent="0.25">
      <c r="A143" s="65"/>
      <c r="B143" s="127"/>
      <c r="C143" s="18"/>
      <c r="D143" s="71"/>
      <c r="E143" s="69"/>
      <c r="F143" s="83"/>
    </row>
    <row r="144" spans="1:6" s="17" customFormat="1" x14ac:dyDescent="0.25">
      <c r="A144" s="65"/>
      <c r="B144" s="127"/>
      <c r="C144" s="18"/>
      <c r="D144" s="71"/>
      <c r="E144" s="69"/>
      <c r="F144" s="83"/>
    </row>
    <row r="145" spans="1:255" s="17" customFormat="1" x14ac:dyDescent="0.25">
      <c r="A145" s="65"/>
      <c r="B145" s="127"/>
      <c r="C145" s="18"/>
      <c r="D145" s="71"/>
      <c r="E145" s="69"/>
      <c r="F145" s="83"/>
    </row>
    <row r="146" spans="1:255" x14ac:dyDescent="0.25">
      <c r="A146" s="65"/>
      <c r="B146" s="127"/>
      <c r="C146" s="18"/>
      <c r="D146" s="71"/>
      <c r="E146" s="69"/>
      <c r="F146" s="83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/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  <c r="DV146" s="17"/>
      <c r="DW146" s="17"/>
      <c r="DX146" s="17"/>
      <c r="DY146" s="17"/>
      <c r="DZ146" s="17"/>
      <c r="EA146" s="17"/>
      <c r="EB146" s="17"/>
      <c r="EC146" s="17"/>
      <c r="ED146" s="17"/>
      <c r="EE146" s="17"/>
      <c r="EF146" s="17"/>
      <c r="EG146" s="17"/>
      <c r="EH146" s="17"/>
      <c r="EI146" s="17"/>
      <c r="EJ146" s="17"/>
      <c r="EK146" s="17"/>
      <c r="EL146" s="17"/>
      <c r="EM146" s="17"/>
      <c r="EN146" s="17"/>
      <c r="EO146" s="17"/>
      <c r="EP146" s="17"/>
      <c r="EQ146" s="17"/>
      <c r="ER146" s="17"/>
      <c r="ES146" s="17"/>
      <c r="ET146" s="17"/>
      <c r="EU146" s="17"/>
      <c r="EV146" s="17"/>
      <c r="EW146" s="17"/>
      <c r="EX146" s="17"/>
      <c r="EY146" s="17"/>
      <c r="EZ146" s="17"/>
      <c r="FA146" s="17"/>
      <c r="FB146" s="17"/>
      <c r="FC146" s="17"/>
      <c r="FD146" s="17"/>
      <c r="FE146" s="17"/>
      <c r="FF146" s="17"/>
      <c r="FG146" s="17"/>
      <c r="FH146" s="17"/>
      <c r="FI146" s="17"/>
      <c r="FJ146" s="17"/>
      <c r="FK146" s="17"/>
      <c r="FL146" s="17"/>
      <c r="FM146" s="17"/>
      <c r="FN146" s="17"/>
      <c r="FO146" s="17"/>
      <c r="FP146" s="17"/>
      <c r="FQ146" s="17"/>
      <c r="FR146" s="17"/>
      <c r="FS146" s="17"/>
      <c r="FT146" s="17"/>
      <c r="FU146" s="17"/>
      <c r="FV146" s="17"/>
      <c r="FW146" s="17"/>
      <c r="FX146" s="17"/>
      <c r="FY146" s="17"/>
      <c r="FZ146" s="17"/>
      <c r="GA146" s="17"/>
      <c r="GB146" s="17"/>
      <c r="GC146" s="17"/>
      <c r="GD146" s="17"/>
      <c r="GE146" s="17"/>
      <c r="GF146" s="17"/>
      <c r="GG146" s="17"/>
      <c r="GH146" s="17"/>
      <c r="GI146" s="17"/>
      <c r="GJ146" s="17"/>
      <c r="GK146" s="17"/>
      <c r="GL146" s="17"/>
      <c r="GM146" s="17"/>
      <c r="GN146" s="17"/>
      <c r="GO146" s="17"/>
      <c r="GP146" s="17"/>
      <c r="GQ146" s="17"/>
      <c r="GR146" s="17"/>
      <c r="GS146" s="17"/>
      <c r="GT146" s="17"/>
      <c r="GU146" s="17"/>
      <c r="GV146" s="17"/>
      <c r="GW146" s="17"/>
      <c r="GX146" s="17"/>
      <c r="GY146" s="17"/>
      <c r="GZ146" s="17"/>
      <c r="HA146" s="17"/>
      <c r="HB146" s="17"/>
      <c r="HC146" s="17"/>
      <c r="HD146" s="17"/>
      <c r="HE146" s="17"/>
      <c r="HF146" s="17"/>
      <c r="HG146" s="17"/>
      <c r="HH146" s="17"/>
      <c r="HI146" s="17"/>
      <c r="HJ146" s="17"/>
      <c r="HK146" s="17"/>
      <c r="HL146" s="17"/>
      <c r="HM146" s="17"/>
      <c r="HN146" s="17"/>
      <c r="HO146" s="17"/>
      <c r="HP146" s="17"/>
      <c r="HQ146" s="17"/>
      <c r="HR146" s="17"/>
      <c r="HS146" s="17"/>
      <c r="HT146" s="17"/>
      <c r="HU146" s="17"/>
      <c r="HV146" s="17"/>
      <c r="HW146" s="17"/>
      <c r="HX146" s="17"/>
      <c r="HY146" s="17"/>
      <c r="HZ146" s="17"/>
      <c r="IA146" s="17"/>
      <c r="IB146" s="17"/>
      <c r="IC146" s="17"/>
      <c r="ID146" s="17"/>
      <c r="IE146" s="17"/>
      <c r="IF146" s="17"/>
      <c r="IG146" s="17"/>
      <c r="IH146" s="17"/>
      <c r="II146" s="17"/>
      <c r="IJ146" s="17"/>
      <c r="IK146" s="17"/>
      <c r="IL146" s="17"/>
      <c r="IM146" s="17"/>
      <c r="IN146" s="17"/>
      <c r="IO146" s="17"/>
      <c r="IP146" s="17"/>
      <c r="IQ146" s="17"/>
      <c r="IR146" s="17"/>
      <c r="IS146" s="17"/>
      <c r="IT146" s="17"/>
      <c r="IU146" s="17"/>
    </row>
    <row r="147" spans="1:255" x14ac:dyDescent="0.25">
      <c r="A147" s="65"/>
      <c r="B147" s="127"/>
      <c r="C147" s="18"/>
      <c r="D147" s="71"/>
      <c r="E147" s="69"/>
      <c r="F147" s="83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  <c r="BN147" s="17"/>
      <c r="BO147" s="17"/>
      <c r="BP147" s="17"/>
      <c r="BQ147" s="17"/>
      <c r="BR147" s="17"/>
      <c r="BS147" s="17"/>
      <c r="BT147" s="17"/>
      <c r="BU147" s="17"/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  <c r="DV147" s="17"/>
      <c r="DW147" s="17"/>
      <c r="DX147" s="17"/>
      <c r="DY147" s="17"/>
      <c r="DZ147" s="17"/>
      <c r="EA147" s="17"/>
      <c r="EB147" s="17"/>
      <c r="EC147" s="17"/>
      <c r="ED147" s="17"/>
      <c r="EE147" s="17"/>
      <c r="EF147" s="17"/>
      <c r="EG147" s="17"/>
      <c r="EH147" s="17"/>
      <c r="EI147" s="17"/>
      <c r="EJ147" s="17"/>
      <c r="EK147" s="17"/>
      <c r="EL147" s="17"/>
      <c r="EM147" s="17"/>
      <c r="EN147" s="17"/>
      <c r="EO147" s="17"/>
      <c r="EP147" s="17"/>
      <c r="EQ147" s="17"/>
      <c r="ER147" s="17"/>
      <c r="ES147" s="17"/>
      <c r="ET147" s="17"/>
      <c r="EU147" s="17"/>
      <c r="EV147" s="17"/>
      <c r="EW147" s="17"/>
      <c r="EX147" s="17"/>
      <c r="EY147" s="17"/>
      <c r="EZ147" s="17"/>
      <c r="FA147" s="17"/>
      <c r="FB147" s="17"/>
      <c r="FC147" s="17"/>
      <c r="FD147" s="17"/>
      <c r="FE147" s="17"/>
      <c r="FF147" s="17"/>
      <c r="FG147" s="17"/>
      <c r="FH147" s="17"/>
      <c r="FI147" s="17"/>
      <c r="FJ147" s="17"/>
      <c r="FK147" s="17"/>
      <c r="FL147" s="17"/>
      <c r="FM147" s="17"/>
      <c r="FN147" s="17"/>
      <c r="FO147" s="17"/>
      <c r="FP147" s="17"/>
      <c r="FQ147" s="17"/>
      <c r="FR147" s="17"/>
      <c r="FS147" s="17"/>
      <c r="FT147" s="17"/>
      <c r="FU147" s="17"/>
      <c r="FV147" s="17"/>
      <c r="FW147" s="17"/>
      <c r="FX147" s="17"/>
      <c r="FY147" s="17"/>
      <c r="FZ147" s="17"/>
      <c r="GA147" s="17"/>
      <c r="GB147" s="17"/>
      <c r="GC147" s="17"/>
      <c r="GD147" s="17"/>
      <c r="GE147" s="17"/>
      <c r="GF147" s="17"/>
      <c r="GG147" s="17"/>
      <c r="GH147" s="17"/>
      <c r="GI147" s="17"/>
      <c r="GJ147" s="17"/>
      <c r="GK147" s="17"/>
      <c r="GL147" s="17"/>
      <c r="GM147" s="17"/>
      <c r="GN147" s="17"/>
      <c r="GO147" s="17"/>
      <c r="GP147" s="17"/>
      <c r="GQ147" s="17"/>
      <c r="GR147" s="17"/>
      <c r="GS147" s="17"/>
      <c r="GT147" s="17"/>
      <c r="GU147" s="17"/>
      <c r="GV147" s="17"/>
      <c r="GW147" s="17"/>
      <c r="GX147" s="17"/>
      <c r="GY147" s="17"/>
      <c r="GZ147" s="17"/>
      <c r="HA147" s="17"/>
      <c r="HB147" s="17"/>
      <c r="HC147" s="17"/>
      <c r="HD147" s="17"/>
      <c r="HE147" s="17"/>
      <c r="HF147" s="17"/>
      <c r="HG147" s="17"/>
      <c r="HH147" s="17"/>
      <c r="HI147" s="17"/>
      <c r="HJ147" s="17"/>
      <c r="HK147" s="17"/>
      <c r="HL147" s="17"/>
      <c r="HM147" s="17"/>
      <c r="HN147" s="17"/>
      <c r="HO147" s="17"/>
      <c r="HP147" s="17"/>
      <c r="HQ147" s="17"/>
      <c r="HR147" s="17"/>
      <c r="HS147" s="17"/>
      <c r="HT147" s="17"/>
      <c r="HU147" s="17"/>
      <c r="HV147" s="17"/>
      <c r="HW147" s="17"/>
      <c r="HX147" s="17"/>
      <c r="HY147" s="17"/>
      <c r="HZ147" s="17"/>
      <c r="IA147" s="17"/>
      <c r="IB147" s="17"/>
      <c r="IC147" s="17"/>
      <c r="ID147" s="17"/>
      <c r="IE147" s="17"/>
      <c r="IF147" s="17"/>
      <c r="IG147" s="17"/>
      <c r="IH147" s="17"/>
      <c r="II147" s="17"/>
      <c r="IJ147" s="17"/>
      <c r="IK147" s="17"/>
      <c r="IL147" s="17"/>
      <c r="IM147" s="17"/>
      <c r="IN147" s="17"/>
      <c r="IO147" s="17"/>
      <c r="IP147" s="17"/>
      <c r="IQ147" s="17"/>
      <c r="IR147" s="17"/>
      <c r="IS147" s="17"/>
      <c r="IT147" s="17"/>
      <c r="IU147" s="17"/>
    </row>
    <row r="148" spans="1:255" x14ac:dyDescent="0.25">
      <c r="A148" s="65"/>
      <c r="B148" s="127"/>
      <c r="C148" s="18"/>
      <c r="D148" s="71"/>
      <c r="E148" s="69"/>
      <c r="F148" s="83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  <c r="BQ148" s="17"/>
      <c r="BR148" s="17"/>
      <c r="BS148" s="17"/>
      <c r="BT148" s="17"/>
      <c r="BU148" s="17"/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  <c r="DV148" s="17"/>
      <c r="DW148" s="17"/>
      <c r="DX148" s="17"/>
      <c r="DY148" s="17"/>
      <c r="DZ148" s="17"/>
      <c r="EA148" s="17"/>
      <c r="EB148" s="17"/>
      <c r="EC148" s="17"/>
      <c r="ED148" s="17"/>
      <c r="EE148" s="17"/>
      <c r="EF148" s="17"/>
      <c r="EG148" s="17"/>
      <c r="EH148" s="17"/>
      <c r="EI148" s="17"/>
      <c r="EJ148" s="17"/>
      <c r="EK148" s="17"/>
      <c r="EL148" s="17"/>
      <c r="EM148" s="17"/>
      <c r="EN148" s="17"/>
      <c r="EO148" s="17"/>
      <c r="EP148" s="17"/>
      <c r="EQ148" s="17"/>
      <c r="ER148" s="17"/>
      <c r="ES148" s="17"/>
      <c r="ET148" s="17"/>
      <c r="EU148" s="17"/>
      <c r="EV148" s="17"/>
      <c r="EW148" s="17"/>
      <c r="EX148" s="17"/>
      <c r="EY148" s="17"/>
      <c r="EZ148" s="17"/>
      <c r="FA148" s="17"/>
      <c r="FB148" s="17"/>
      <c r="FC148" s="17"/>
      <c r="FD148" s="17"/>
      <c r="FE148" s="17"/>
      <c r="FF148" s="17"/>
      <c r="FG148" s="17"/>
      <c r="FH148" s="17"/>
      <c r="FI148" s="17"/>
      <c r="FJ148" s="17"/>
      <c r="FK148" s="17"/>
      <c r="FL148" s="17"/>
      <c r="FM148" s="17"/>
      <c r="FN148" s="17"/>
      <c r="FO148" s="17"/>
      <c r="FP148" s="17"/>
      <c r="FQ148" s="17"/>
      <c r="FR148" s="17"/>
      <c r="FS148" s="17"/>
      <c r="FT148" s="17"/>
      <c r="FU148" s="17"/>
      <c r="FV148" s="17"/>
      <c r="FW148" s="17"/>
      <c r="FX148" s="17"/>
      <c r="FY148" s="17"/>
      <c r="FZ148" s="17"/>
      <c r="GA148" s="17"/>
      <c r="GB148" s="17"/>
      <c r="GC148" s="17"/>
      <c r="GD148" s="17"/>
      <c r="GE148" s="17"/>
      <c r="GF148" s="17"/>
      <c r="GG148" s="17"/>
      <c r="GH148" s="17"/>
      <c r="GI148" s="17"/>
      <c r="GJ148" s="17"/>
      <c r="GK148" s="17"/>
      <c r="GL148" s="17"/>
      <c r="GM148" s="17"/>
      <c r="GN148" s="17"/>
      <c r="GO148" s="17"/>
      <c r="GP148" s="17"/>
      <c r="GQ148" s="17"/>
      <c r="GR148" s="17"/>
      <c r="GS148" s="17"/>
      <c r="GT148" s="17"/>
      <c r="GU148" s="17"/>
      <c r="GV148" s="17"/>
      <c r="GW148" s="17"/>
      <c r="GX148" s="17"/>
      <c r="GY148" s="17"/>
      <c r="GZ148" s="17"/>
      <c r="HA148" s="17"/>
      <c r="HB148" s="17"/>
      <c r="HC148" s="17"/>
      <c r="HD148" s="17"/>
      <c r="HE148" s="17"/>
      <c r="HF148" s="17"/>
      <c r="HG148" s="17"/>
      <c r="HH148" s="17"/>
      <c r="HI148" s="17"/>
      <c r="HJ148" s="17"/>
      <c r="HK148" s="17"/>
      <c r="HL148" s="17"/>
      <c r="HM148" s="17"/>
      <c r="HN148" s="17"/>
      <c r="HO148" s="17"/>
      <c r="HP148" s="17"/>
      <c r="HQ148" s="17"/>
      <c r="HR148" s="17"/>
      <c r="HS148" s="17"/>
      <c r="HT148" s="17"/>
      <c r="HU148" s="17"/>
      <c r="HV148" s="17"/>
      <c r="HW148" s="17"/>
      <c r="HX148" s="17"/>
      <c r="HY148" s="17"/>
      <c r="HZ148" s="17"/>
      <c r="IA148" s="17"/>
      <c r="IB148" s="17"/>
      <c r="IC148" s="17"/>
      <c r="ID148" s="17"/>
      <c r="IE148" s="17"/>
      <c r="IF148" s="17"/>
      <c r="IG148" s="17"/>
      <c r="IH148" s="17"/>
      <c r="II148" s="17"/>
      <c r="IJ148" s="17"/>
      <c r="IK148" s="17"/>
      <c r="IL148" s="17"/>
      <c r="IM148" s="17"/>
      <c r="IN148" s="17"/>
      <c r="IO148" s="17"/>
      <c r="IP148" s="17"/>
      <c r="IQ148" s="17"/>
      <c r="IR148" s="17"/>
      <c r="IS148" s="17"/>
      <c r="IT148" s="17"/>
      <c r="IU148" s="17"/>
    </row>
    <row r="149" spans="1:255" x14ac:dyDescent="0.25">
      <c r="A149" s="65"/>
      <c r="B149" s="127"/>
      <c r="C149" s="18"/>
      <c r="D149" s="71"/>
      <c r="E149" s="69"/>
      <c r="F149" s="83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  <c r="BQ149" s="17"/>
      <c r="BR149" s="17"/>
      <c r="BS149" s="17"/>
      <c r="BT149" s="17"/>
      <c r="BU149" s="17"/>
      <c r="BV149" s="17"/>
      <c r="BW149" s="17"/>
      <c r="BX149" s="17"/>
      <c r="BY149" s="17"/>
      <c r="BZ149" s="17"/>
      <c r="CA149" s="17"/>
      <c r="CB149" s="17"/>
      <c r="CC149" s="17"/>
      <c r="CD149" s="17"/>
      <c r="CE149" s="17"/>
      <c r="CF149" s="17"/>
      <c r="CG149" s="17"/>
      <c r="CH149" s="17"/>
      <c r="CI149" s="17"/>
      <c r="CJ149" s="17"/>
      <c r="CK149" s="17"/>
      <c r="CL149" s="17"/>
      <c r="CM149" s="17"/>
      <c r="CN149" s="17"/>
      <c r="CO149" s="17"/>
      <c r="CP149" s="17"/>
      <c r="CQ149" s="17"/>
      <c r="CR149" s="17"/>
      <c r="CS149" s="17"/>
      <c r="CT149" s="17"/>
      <c r="CU149" s="17"/>
      <c r="CV149" s="17"/>
      <c r="CW149" s="17"/>
      <c r="CX149" s="17"/>
      <c r="CY149" s="17"/>
      <c r="CZ149" s="17"/>
      <c r="DA149" s="17"/>
      <c r="DB149" s="17"/>
      <c r="DC149" s="17"/>
      <c r="DD149" s="17"/>
      <c r="DE149" s="17"/>
      <c r="DF149" s="17"/>
      <c r="DG149" s="17"/>
      <c r="DH149" s="17"/>
      <c r="DI149" s="17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  <c r="DV149" s="17"/>
      <c r="DW149" s="17"/>
      <c r="DX149" s="17"/>
      <c r="DY149" s="17"/>
      <c r="DZ149" s="17"/>
      <c r="EA149" s="17"/>
      <c r="EB149" s="17"/>
      <c r="EC149" s="17"/>
      <c r="ED149" s="17"/>
      <c r="EE149" s="17"/>
      <c r="EF149" s="17"/>
      <c r="EG149" s="17"/>
      <c r="EH149" s="17"/>
      <c r="EI149" s="17"/>
      <c r="EJ149" s="17"/>
      <c r="EK149" s="17"/>
      <c r="EL149" s="17"/>
      <c r="EM149" s="17"/>
      <c r="EN149" s="17"/>
      <c r="EO149" s="17"/>
      <c r="EP149" s="17"/>
      <c r="EQ149" s="17"/>
      <c r="ER149" s="17"/>
      <c r="ES149" s="17"/>
      <c r="ET149" s="17"/>
      <c r="EU149" s="17"/>
      <c r="EV149" s="17"/>
      <c r="EW149" s="17"/>
      <c r="EX149" s="17"/>
      <c r="EY149" s="17"/>
      <c r="EZ149" s="17"/>
      <c r="FA149" s="17"/>
      <c r="FB149" s="17"/>
      <c r="FC149" s="17"/>
      <c r="FD149" s="17"/>
      <c r="FE149" s="17"/>
      <c r="FF149" s="17"/>
      <c r="FG149" s="17"/>
      <c r="FH149" s="17"/>
      <c r="FI149" s="17"/>
      <c r="FJ149" s="17"/>
      <c r="FK149" s="17"/>
      <c r="FL149" s="17"/>
      <c r="FM149" s="17"/>
      <c r="FN149" s="17"/>
      <c r="FO149" s="17"/>
      <c r="FP149" s="17"/>
      <c r="FQ149" s="17"/>
      <c r="FR149" s="17"/>
      <c r="FS149" s="17"/>
      <c r="FT149" s="17"/>
      <c r="FU149" s="17"/>
      <c r="FV149" s="17"/>
      <c r="FW149" s="17"/>
      <c r="FX149" s="17"/>
      <c r="FY149" s="17"/>
      <c r="FZ149" s="17"/>
      <c r="GA149" s="17"/>
      <c r="GB149" s="17"/>
      <c r="GC149" s="17"/>
      <c r="GD149" s="17"/>
      <c r="GE149" s="17"/>
      <c r="GF149" s="17"/>
      <c r="GG149" s="17"/>
      <c r="GH149" s="17"/>
      <c r="GI149" s="17"/>
      <c r="GJ149" s="17"/>
      <c r="GK149" s="17"/>
      <c r="GL149" s="17"/>
      <c r="GM149" s="17"/>
      <c r="GN149" s="17"/>
      <c r="GO149" s="17"/>
      <c r="GP149" s="17"/>
      <c r="GQ149" s="17"/>
      <c r="GR149" s="17"/>
      <c r="GS149" s="17"/>
      <c r="GT149" s="17"/>
      <c r="GU149" s="17"/>
      <c r="GV149" s="17"/>
      <c r="GW149" s="17"/>
      <c r="GX149" s="17"/>
      <c r="GY149" s="17"/>
      <c r="GZ149" s="17"/>
      <c r="HA149" s="17"/>
      <c r="HB149" s="17"/>
      <c r="HC149" s="17"/>
      <c r="HD149" s="17"/>
      <c r="HE149" s="17"/>
      <c r="HF149" s="17"/>
      <c r="HG149" s="17"/>
      <c r="HH149" s="17"/>
      <c r="HI149" s="17"/>
      <c r="HJ149" s="17"/>
      <c r="HK149" s="17"/>
      <c r="HL149" s="17"/>
      <c r="HM149" s="17"/>
      <c r="HN149" s="17"/>
      <c r="HO149" s="17"/>
      <c r="HP149" s="17"/>
      <c r="HQ149" s="17"/>
      <c r="HR149" s="17"/>
      <c r="HS149" s="17"/>
      <c r="HT149" s="17"/>
      <c r="HU149" s="17"/>
      <c r="HV149" s="17"/>
      <c r="HW149" s="17"/>
      <c r="HX149" s="17"/>
      <c r="HY149" s="17"/>
      <c r="HZ149" s="17"/>
      <c r="IA149" s="17"/>
      <c r="IB149" s="17"/>
      <c r="IC149" s="17"/>
      <c r="ID149" s="17"/>
      <c r="IE149" s="17"/>
      <c r="IF149" s="17"/>
      <c r="IG149" s="17"/>
      <c r="IH149" s="17"/>
      <c r="II149" s="17"/>
      <c r="IJ149" s="17"/>
      <c r="IK149" s="17"/>
      <c r="IL149" s="17"/>
      <c r="IM149" s="17"/>
      <c r="IN149" s="17"/>
      <c r="IO149" s="17"/>
      <c r="IP149" s="17"/>
      <c r="IQ149" s="17"/>
      <c r="IR149" s="17"/>
      <c r="IS149" s="17"/>
      <c r="IT149" s="17"/>
      <c r="IU149" s="17"/>
    </row>
    <row r="150" spans="1:255" x14ac:dyDescent="0.25">
      <c r="A150" s="65"/>
      <c r="B150" s="127"/>
      <c r="C150" s="18"/>
      <c r="D150" s="71"/>
      <c r="E150" s="69"/>
      <c r="F150" s="83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  <c r="BQ150" s="17"/>
      <c r="BR150" s="17"/>
      <c r="BS150" s="17"/>
      <c r="BT150" s="17"/>
      <c r="BU150" s="17"/>
      <c r="BV150" s="17"/>
      <c r="BW150" s="17"/>
      <c r="BX150" s="17"/>
      <c r="BY150" s="17"/>
      <c r="BZ150" s="17"/>
      <c r="CA150" s="17"/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/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/>
      <c r="DG150" s="17"/>
      <c r="DH150" s="17"/>
      <c r="DI150" s="17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  <c r="DV150" s="17"/>
      <c r="DW150" s="17"/>
      <c r="DX150" s="17"/>
      <c r="DY150" s="17"/>
      <c r="DZ150" s="17"/>
      <c r="EA150" s="17"/>
      <c r="EB150" s="17"/>
      <c r="EC150" s="17"/>
      <c r="ED150" s="17"/>
      <c r="EE150" s="17"/>
      <c r="EF150" s="17"/>
      <c r="EG150" s="17"/>
      <c r="EH150" s="17"/>
      <c r="EI150" s="17"/>
      <c r="EJ150" s="17"/>
      <c r="EK150" s="17"/>
      <c r="EL150" s="17"/>
      <c r="EM150" s="17"/>
      <c r="EN150" s="17"/>
      <c r="EO150" s="17"/>
      <c r="EP150" s="17"/>
      <c r="EQ150" s="17"/>
      <c r="ER150" s="17"/>
      <c r="ES150" s="17"/>
      <c r="ET150" s="17"/>
      <c r="EU150" s="17"/>
      <c r="EV150" s="17"/>
      <c r="EW150" s="17"/>
      <c r="EX150" s="17"/>
      <c r="EY150" s="17"/>
      <c r="EZ150" s="17"/>
      <c r="FA150" s="17"/>
      <c r="FB150" s="17"/>
      <c r="FC150" s="17"/>
      <c r="FD150" s="17"/>
      <c r="FE150" s="17"/>
      <c r="FF150" s="17"/>
      <c r="FG150" s="17"/>
      <c r="FH150" s="17"/>
      <c r="FI150" s="17"/>
      <c r="FJ150" s="17"/>
      <c r="FK150" s="17"/>
      <c r="FL150" s="17"/>
      <c r="FM150" s="17"/>
      <c r="FN150" s="17"/>
      <c r="FO150" s="17"/>
      <c r="FP150" s="17"/>
      <c r="FQ150" s="17"/>
      <c r="FR150" s="17"/>
      <c r="FS150" s="17"/>
      <c r="FT150" s="17"/>
      <c r="FU150" s="17"/>
      <c r="FV150" s="17"/>
      <c r="FW150" s="17"/>
      <c r="FX150" s="17"/>
      <c r="FY150" s="17"/>
      <c r="FZ150" s="17"/>
      <c r="GA150" s="17"/>
      <c r="GB150" s="17"/>
      <c r="GC150" s="17"/>
      <c r="GD150" s="17"/>
      <c r="GE150" s="17"/>
      <c r="GF150" s="17"/>
      <c r="GG150" s="17"/>
      <c r="GH150" s="17"/>
      <c r="GI150" s="17"/>
      <c r="GJ150" s="17"/>
      <c r="GK150" s="17"/>
      <c r="GL150" s="17"/>
      <c r="GM150" s="17"/>
      <c r="GN150" s="17"/>
      <c r="GO150" s="17"/>
      <c r="GP150" s="17"/>
      <c r="GQ150" s="17"/>
      <c r="GR150" s="17"/>
      <c r="GS150" s="17"/>
      <c r="GT150" s="17"/>
      <c r="GU150" s="17"/>
      <c r="GV150" s="17"/>
      <c r="GW150" s="17"/>
      <c r="GX150" s="17"/>
      <c r="GY150" s="17"/>
      <c r="GZ150" s="17"/>
      <c r="HA150" s="17"/>
      <c r="HB150" s="17"/>
      <c r="HC150" s="17"/>
      <c r="HD150" s="17"/>
      <c r="HE150" s="17"/>
      <c r="HF150" s="17"/>
      <c r="HG150" s="17"/>
      <c r="HH150" s="17"/>
      <c r="HI150" s="17"/>
      <c r="HJ150" s="17"/>
      <c r="HK150" s="17"/>
      <c r="HL150" s="17"/>
      <c r="HM150" s="17"/>
      <c r="HN150" s="17"/>
      <c r="HO150" s="17"/>
      <c r="HP150" s="17"/>
      <c r="HQ150" s="17"/>
      <c r="HR150" s="17"/>
      <c r="HS150" s="17"/>
      <c r="HT150" s="17"/>
      <c r="HU150" s="17"/>
      <c r="HV150" s="17"/>
      <c r="HW150" s="17"/>
      <c r="HX150" s="17"/>
      <c r="HY150" s="17"/>
      <c r="HZ150" s="17"/>
      <c r="IA150" s="17"/>
      <c r="IB150" s="17"/>
      <c r="IC150" s="17"/>
      <c r="ID150" s="17"/>
      <c r="IE150" s="17"/>
      <c r="IF150" s="17"/>
      <c r="IG150" s="17"/>
      <c r="IH150" s="17"/>
      <c r="II150" s="17"/>
      <c r="IJ150" s="17"/>
      <c r="IK150" s="17"/>
      <c r="IL150" s="17"/>
      <c r="IM150" s="17"/>
      <c r="IN150" s="17"/>
      <c r="IO150" s="17"/>
      <c r="IP150" s="17"/>
      <c r="IQ150" s="17"/>
      <c r="IR150" s="17"/>
      <c r="IS150" s="17"/>
      <c r="IT150" s="17"/>
      <c r="IU150" s="17"/>
    </row>
    <row r="151" spans="1:255" x14ac:dyDescent="0.25">
      <c r="A151" s="65"/>
      <c r="B151" s="127"/>
      <c r="C151" s="18"/>
      <c r="D151" s="71"/>
      <c r="E151" s="69"/>
      <c r="F151" s="83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  <c r="BN151" s="17"/>
      <c r="BO151" s="17"/>
      <c r="BP151" s="17"/>
      <c r="BQ151" s="17"/>
      <c r="BR151" s="17"/>
      <c r="BS151" s="17"/>
      <c r="BT151" s="17"/>
      <c r="BU151" s="17"/>
      <c r="BV151" s="17"/>
      <c r="BW151" s="17"/>
      <c r="BX151" s="17"/>
      <c r="BY151" s="17"/>
      <c r="BZ151" s="17"/>
      <c r="CA151" s="17"/>
      <c r="CB151" s="17"/>
      <c r="CC151" s="17"/>
      <c r="CD151" s="17"/>
      <c r="CE151" s="17"/>
      <c r="CF151" s="17"/>
      <c r="CG151" s="17"/>
      <c r="CH151" s="17"/>
      <c r="CI151" s="17"/>
      <c r="CJ151" s="17"/>
      <c r="CK151" s="17"/>
      <c r="CL151" s="17"/>
      <c r="CM151" s="17"/>
      <c r="CN151" s="17"/>
      <c r="CO151" s="17"/>
      <c r="CP151" s="17"/>
      <c r="CQ151" s="17"/>
      <c r="CR151" s="17"/>
      <c r="CS151" s="17"/>
      <c r="CT151" s="17"/>
      <c r="CU151" s="17"/>
      <c r="CV151" s="17"/>
      <c r="CW151" s="17"/>
      <c r="CX151" s="17"/>
      <c r="CY151" s="17"/>
      <c r="CZ151" s="17"/>
      <c r="DA151" s="17"/>
      <c r="DB151" s="17"/>
      <c r="DC151" s="17"/>
      <c r="DD151" s="17"/>
      <c r="DE151" s="17"/>
      <c r="DF151" s="17"/>
      <c r="DG151" s="17"/>
      <c r="DH151" s="17"/>
      <c r="DI151" s="17"/>
      <c r="DJ151" s="17"/>
      <c r="DK151" s="17"/>
      <c r="DL151" s="17"/>
      <c r="DM151" s="17"/>
      <c r="DN151" s="17"/>
      <c r="DO151" s="17"/>
      <c r="DP151" s="17"/>
      <c r="DQ151" s="17"/>
      <c r="DR151" s="17"/>
      <c r="DS151" s="17"/>
      <c r="DT151" s="17"/>
      <c r="DU151" s="17"/>
      <c r="DV151" s="17"/>
      <c r="DW151" s="17"/>
      <c r="DX151" s="17"/>
      <c r="DY151" s="17"/>
      <c r="DZ151" s="17"/>
      <c r="EA151" s="17"/>
      <c r="EB151" s="17"/>
      <c r="EC151" s="17"/>
      <c r="ED151" s="17"/>
      <c r="EE151" s="17"/>
      <c r="EF151" s="17"/>
      <c r="EG151" s="17"/>
      <c r="EH151" s="17"/>
      <c r="EI151" s="17"/>
      <c r="EJ151" s="17"/>
      <c r="EK151" s="17"/>
      <c r="EL151" s="17"/>
      <c r="EM151" s="17"/>
      <c r="EN151" s="17"/>
      <c r="EO151" s="17"/>
      <c r="EP151" s="17"/>
      <c r="EQ151" s="17"/>
      <c r="ER151" s="17"/>
      <c r="ES151" s="17"/>
      <c r="ET151" s="17"/>
      <c r="EU151" s="17"/>
      <c r="EV151" s="17"/>
      <c r="EW151" s="17"/>
      <c r="EX151" s="17"/>
      <c r="EY151" s="17"/>
      <c r="EZ151" s="17"/>
      <c r="FA151" s="17"/>
      <c r="FB151" s="17"/>
      <c r="FC151" s="17"/>
      <c r="FD151" s="17"/>
      <c r="FE151" s="17"/>
      <c r="FF151" s="17"/>
      <c r="FG151" s="17"/>
      <c r="FH151" s="17"/>
      <c r="FI151" s="17"/>
      <c r="FJ151" s="17"/>
      <c r="FK151" s="17"/>
      <c r="FL151" s="17"/>
      <c r="FM151" s="17"/>
      <c r="FN151" s="17"/>
      <c r="FO151" s="17"/>
      <c r="FP151" s="17"/>
      <c r="FQ151" s="17"/>
      <c r="FR151" s="17"/>
      <c r="FS151" s="17"/>
      <c r="FT151" s="17"/>
      <c r="FU151" s="17"/>
      <c r="FV151" s="17"/>
      <c r="FW151" s="17"/>
      <c r="FX151" s="17"/>
      <c r="FY151" s="17"/>
      <c r="FZ151" s="17"/>
      <c r="GA151" s="17"/>
      <c r="GB151" s="17"/>
      <c r="GC151" s="17"/>
      <c r="GD151" s="17"/>
      <c r="GE151" s="17"/>
      <c r="GF151" s="17"/>
      <c r="GG151" s="17"/>
      <c r="GH151" s="17"/>
      <c r="GI151" s="17"/>
      <c r="GJ151" s="17"/>
      <c r="GK151" s="17"/>
      <c r="GL151" s="17"/>
      <c r="GM151" s="17"/>
      <c r="GN151" s="17"/>
      <c r="GO151" s="17"/>
      <c r="GP151" s="17"/>
      <c r="GQ151" s="17"/>
      <c r="GR151" s="17"/>
      <c r="GS151" s="17"/>
      <c r="GT151" s="17"/>
      <c r="GU151" s="17"/>
      <c r="GV151" s="17"/>
      <c r="GW151" s="17"/>
      <c r="GX151" s="17"/>
      <c r="GY151" s="17"/>
      <c r="GZ151" s="17"/>
      <c r="HA151" s="17"/>
      <c r="HB151" s="17"/>
      <c r="HC151" s="17"/>
      <c r="HD151" s="17"/>
      <c r="HE151" s="17"/>
      <c r="HF151" s="17"/>
      <c r="HG151" s="17"/>
      <c r="HH151" s="17"/>
      <c r="HI151" s="17"/>
      <c r="HJ151" s="17"/>
      <c r="HK151" s="17"/>
      <c r="HL151" s="17"/>
      <c r="HM151" s="17"/>
      <c r="HN151" s="17"/>
      <c r="HO151" s="17"/>
      <c r="HP151" s="17"/>
      <c r="HQ151" s="17"/>
      <c r="HR151" s="17"/>
      <c r="HS151" s="17"/>
      <c r="HT151" s="17"/>
      <c r="HU151" s="17"/>
      <c r="HV151" s="17"/>
      <c r="HW151" s="17"/>
      <c r="HX151" s="17"/>
      <c r="HY151" s="17"/>
      <c r="HZ151" s="17"/>
      <c r="IA151" s="17"/>
      <c r="IB151" s="17"/>
      <c r="IC151" s="17"/>
      <c r="ID151" s="17"/>
      <c r="IE151" s="17"/>
      <c r="IF151" s="17"/>
      <c r="IG151" s="17"/>
      <c r="IH151" s="17"/>
      <c r="II151" s="17"/>
      <c r="IJ151" s="17"/>
      <c r="IK151" s="17"/>
      <c r="IL151" s="17"/>
      <c r="IM151" s="17"/>
      <c r="IN151" s="17"/>
      <c r="IO151" s="17"/>
      <c r="IP151" s="17"/>
      <c r="IQ151" s="17"/>
      <c r="IR151" s="17"/>
      <c r="IS151" s="17"/>
      <c r="IT151" s="17"/>
      <c r="IU151" s="17"/>
    </row>
    <row r="152" spans="1:255" x14ac:dyDescent="0.25">
      <c r="A152" s="65"/>
      <c r="B152" s="127"/>
      <c r="C152" s="18"/>
      <c r="D152" s="71"/>
      <c r="E152" s="69"/>
      <c r="F152" s="83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  <c r="DV152" s="17"/>
      <c r="DW152" s="17"/>
      <c r="DX152" s="17"/>
      <c r="DY152" s="17"/>
      <c r="DZ152" s="17"/>
      <c r="EA152" s="17"/>
      <c r="EB152" s="17"/>
      <c r="EC152" s="17"/>
      <c r="ED152" s="17"/>
      <c r="EE152" s="17"/>
      <c r="EF152" s="17"/>
      <c r="EG152" s="17"/>
      <c r="EH152" s="17"/>
      <c r="EI152" s="17"/>
      <c r="EJ152" s="17"/>
      <c r="EK152" s="17"/>
      <c r="EL152" s="17"/>
      <c r="EM152" s="17"/>
      <c r="EN152" s="17"/>
      <c r="EO152" s="17"/>
      <c r="EP152" s="17"/>
      <c r="EQ152" s="17"/>
      <c r="ER152" s="17"/>
      <c r="ES152" s="17"/>
      <c r="ET152" s="17"/>
      <c r="EU152" s="17"/>
      <c r="EV152" s="17"/>
      <c r="EW152" s="17"/>
      <c r="EX152" s="17"/>
      <c r="EY152" s="17"/>
      <c r="EZ152" s="17"/>
      <c r="FA152" s="17"/>
      <c r="FB152" s="17"/>
      <c r="FC152" s="17"/>
      <c r="FD152" s="17"/>
      <c r="FE152" s="17"/>
      <c r="FF152" s="17"/>
      <c r="FG152" s="17"/>
      <c r="FH152" s="17"/>
      <c r="FI152" s="17"/>
      <c r="FJ152" s="17"/>
      <c r="FK152" s="17"/>
      <c r="FL152" s="17"/>
      <c r="FM152" s="17"/>
      <c r="FN152" s="17"/>
      <c r="FO152" s="17"/>
      <c r="FP152" s="17"/>
      <c r="FQ152" s="17"/>
      <c r="FR152" s="17"/>
      <c r="FS152" s="17"/>
      <c r="FT152" s="17"/>
      <c r="FU152" s="17"/>
      <c r="FV152" s="17"/>
      <c r="FW152" s="17"/>
      <c r="FX152" s="17"/>
      <c r="FY152" s="17"/>
      <c r="FZ152" s="17"/>
      <c r="GA152" s="17"/>
      <c r="GB152" s="17"/>
      <c r="GC152" s="17"/>
      <c r="GD152" s="17"/>
      <c r="GE152" s="17"/>
      <c r="GF152" s="17"/>
      <c r="GG152" s="17"/>
      <c r="GH152" s="17"/>
      <c r="GI152" s="17"/>
      <c r="GJ152" s="17"/>
      <c r="GK152" s="17"/>
      <c r="GL152" s="17"/>
      <c r="GM152" s="17"/>
      <c r="GN152" s="17"/>
      <c r="GO152" s="17"/>
      <c r="GP152" s="17"/>
      <c r="GQ152" s="17"/>
      <c r="GR152" s="17"/>
      <c r="GS152" s="17"/>
      <c r="GT152" s="17"/>
      <c r="GU152" s="17"/>
      <c r="GV152" s="17"/>
      <c r="GW152" s="17"/>
      <c r="GX152" s="17"/>
      <c r="GY152" s="17"/>
      <c r="GZ152" s="17"/>
      <c r="HA152" s="17"/>
      <c r="HB152" s="17"/>
      <c r="HC152" s="17"/>
      <c r="HD152" s="17"/>
      <c r="HE152" s="17"/>
      <c r="HF152" s="17"/>
      <c r="HG152" s="17"/>
      <c r="HH152" s="17"/>
      <c r="HI152" s="17"/>
      <c r="HJ152" s="17"/>
      <c r="HK152" s="17"/>
      <c r="HL152" s="17"/>
      <c r="HM152" s="17"/>
      <c r="HN152" s="17"/>
      <c r="HO152" s="17"/>
      <c r="HP152" s="17"/>
      <c r="HQ152" s="17"/>
      <c r="HR152" s="17"/>
      <c r="HS152" s="17"/>
      <c r="HT152" s="17"/>
      <c r="HU152" s="17"/>
      <c r="HV152" s="17"/>
      <c r="HW152" s="17"/>
      <c r="HX152" s="17"/>
      <c r="HY152" s="17"/>
      <c r="HZ152" s="17"/>
      <c r="IA152" s="17"/>
      <c r="IB152" s="17"/>
      <c r="IC152" s="17"/>
      <c r="ID152" s="17"/>
      <c r="IE152" s="17"/>
      <c r="IF152" s="17"/>
      <c r="IG152" s="17"/>
      <c r="IH152" s="17"/>
      <c r="II152" s="17"/>
      <c r="IJ152" s="17"/>
      <c r="IK152" s="17"/>
      <c r="IL152" s="17"/>
      <c r="IM152" s="17"/>
      <c r="IN152" s="17"/>
      <c r="IO152" s="17"/>
      <c r="IP152" s="17"/>
      <c r="IQ152" s="17"/>
      <c r="IR152" s="17"/>
      <c r="IS152" s="17"/>
      <c r="IT152" s="17"/>
      <c r="IU152" s="17"/>
    </row>
    <row r="153" spans="1:255" x14ac:dyDescent="0.25">
      <c r="A153" s="65"/>
      <c r="B153" s="127"/>
      <c r="C153" s="18"/>
      <c r="D153" s="71"/>
      <c r="E153" s="69"/>
      <c r="F153" s="83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  <c r="BN153" s="17"/>
      <c r="BO153" s="17"/>
      <c r="BP153" s="17"/>
      <c r="BQ153" s="17"/>
      <c r="BR153" s="17"/>
      <c r="BS153" s="17"/>
      <c r="BT153" s="17"/>
      <c r="BU153" s="17"/>
      <c r="BV153" s="17"/>
      <c r="BW153" s="17"/>
      <c r="BX153" s="17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  <c r="DV153" s="17"/>
      <c r="DW153" s="17"/>
      <c r="DX153" s="17"/>
      <c r="DY153" s="17"/>
      <c r="DZ153" s="17"/>
      <c r="EA153" s="17"/>
      <c r="EB153" s="17"/>
      <c r="EC153" s="17"/>
      <c r="ED153" s="17"/>
      <c r="EE153" s="17"/>
      <c r="EF153" s="17"/>
      <c r="EG153" s="17"/>
      <c r="EH153" s="17"/>
      <c r="EI153" s="17"/>
      <c r="EJ153" s="17"/>
      <c r="EK153" s="17"/>
      <c r="EL153" s="17"/>
      <c r="EM153" s="17"/>
      <c r="EN153" s="17"/>
      <c r="EO153" s="17"/>
      <c r="EP153" s="17"/>
      <c r="EQ153" s="17"/>
      <c r="ER153" s="17"/>
      <c r="ES153" s="17"/>
      <c r="ET153" s="17"/>
      <c r="EU153" s="17"/>
      <c r="EV153" s="17"/>
      <c r="EW153" s="17"/>
      <c r="EX153" s="17"/>
      <c r="EY153" s="17"/>
      <c r="EZ153" s="17"/>
      <c r="FA153" s="17"/>
      <c r="FB153" s="17"/>
      <c r="FC153" s="17"/>
      <c r="FD153" s="17"/>
      <c r="FE153" s="17"/>
      <c r="FF153" s="17"/>
      <c r="FG153" s="17"/>
      <c r="FH153" s="17"/>
      <c r="FI153" s="17"/>
      <c r="FJ153" s="17"/>
      <c r="FK153" s="17"/>
      <c r="FL153" s="17"/>
      <c r="FM153" s="17"/>
      <c r="FN153" s="17"/>
      <c r="FO153" s="17"/>
      <c r="FP153" s="17"/>
      <c r="FQ153" s="17"/>
      <c r="FR153" s="17"/>
      <c r="FS153" s="17"/>
      <c r="FT153" s="17"/>
      <c r="FU153" s="17"/>
      <c r="FV153" s="17"/>
      <c r="FW153" s="17"/>
      <c r="FX153" s="17"/>
      <c r="FY153" s="17"/>
      <c r="FZ153" s="17"/>
      <c r="GA153" s="17"/>
      <c r="GB153" s="17"/>
      <c r="GC153" s="17"/>
      <c r="GD153" s="17"/>
      <c r="GE153" s="17"/>
      <c r="GF153" s="17"/>
      <c r="GG153" s="17"/>
      <c r="GH153" s="17"/>
      <c r="GI153" s="17"/>
      <c r="GJ153" s="17"/>
      <c r="GK153" s="17"/>
      <c r="GL153" s="17"/>
      <c r="GM153" s="17"/>
      <c r="GN153" s="17"/>
      <c r="GO153" s="17"/>
      <c r="GP153" s="17"/>
      <c r="GQ153" s="17"/>
      <c r="GR153" s="17"/>
      <c r="GS153" s="17"/>
      <c r="GT153" s="17"/>
      <c r="GU153" s="17"/>
      <c r="GV153" s="17"/>
      <c r="GW153" s="17"/>
      <c r="GX153" s="17"/>
      <c r="GY153" s="17"/>
      <c r="GZ153" s="17"/>
      <c r="HA153" s="17"/>
      <c r="HB153" s="17"/>
      <c r="HC153" s="17"/>
      <c r="HD153" s="17"/>
      <c r="HE153" s="17"/>
      <c r="HF153" s="17"/>
      <c r="HG153" s="17"/>
      <c r="HH153" s="17"/>
      <c r="HI153" s="17"/>
      <c r="HJ153" s="17"/>
      <c r="HK153" s="17"/>
      <c r="HL153" s="17"/>
      <c r="HM153" s="17"/>
      <c r="HN153" s="17"/>
      <c r="HO153" s="17"/>
      <c r="HP153" s="17"/>
      <c r="HQ153" s="17"/>
      <c r="HR153" s="17"/>
      <c r="HS153" s="17"/>
      <c r="HT153" s="17"/>
      <c r="HU153" s="17"/>
      <c r="HV153" s="17"/>
      <c r="HW153" s="17"/>
      <c r="HX153" s="17"/>
      <c r="HY153" s="17"/>
      <c r="HZ153" s="17"/>
      <c r="IA153" s="17"/>
      <c r="IB153" s="17"/>
      <c r="IC153" s="17"/>
      <c r="ID153" s="17"/>
      <c r="IE153" s="17"/>
      <c r="IF153" s="17"/>
      <c r="IG153" s="17"/>
      <c r="IH153" s="17"/>
      <c r="II153" s="17"/>
      <c r="IJ153" s="17"/>
      <c r="IK153" s="17"/>
      <c r="IL153" s="17"/>
      <c r="IM153" s="17"/>
      <c r="IN153" s="17"/>
      <c r="IO153" s="17"/>
      <c r="IP153" s="17"/>
      <c r="IQ153" s="17"/>
      <c r="IR153" s="17"/>
      <c r="IS153" s="17"/>
      <c r="IT153" s="17"/>
      <c r="IU153" s="17"/>
    </row>
    <row r="154" spans="1:255" x14ac:dyDescent="0.25">
      <c r="A154" s="65"/>
      <c r="B154" s="127"/>
      <c r="C154" s="18"/>
      <c r="D154" s="71"/>
      <c r="E154" s="69"/>
      <c r="F154" s="83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  <c r="BQ154" s="17"/>
      <c r="BR154" s="17"/>
      <c r="BS154" s="17"/>
      <c r="BT154" s="17"/>
      <c r="BU154" s="17"/>
      <c r="BV154" s="17"/>
      <c r="BW154" s="17"/>
      <c r="BX154" s="17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  <c r="DV154" s="17"/>
      <c r="DW154" s="17"/>
      <c r="DX154" s="17"/>
      <c r="DY154" s="17"/>
      <c r="DZ154" s="17"/>
      <c r="EA154" s="17"/>
      <c r="EB154" s="17"/>
      <c r="EC154" s="17"/>
      <c r="ED154" s="17"/>
      <c r="EE154" s="17"/>
      <c r="EF154" s="17"/>
      <c r="EG154" s="17"/>
      <c r="EH154" s="17"/>
      <c r="EI154" s="17"/>
      <c r="EJ154" s="17"/>
      <c r="EK154" s="17"/>
      <c r="EL154" s="17"/>
      <c r="EM154" s="17"/>
      <c r="EN154" s="17"/>
      <c r="EO154" s="17"/>
      <c r="EP154" s="17"/>
      <c r="EQ154" s="17"/>
      <c r="ER154" s="17"/>
      <c r="ES154" s="17"/>
      <c r="ET154" s="17"/>
      <c r="EU154" s="17"/>
      <c r="EV154" s="17"/>
      <c r="EW154" s="17"/>
      <c r="EX154" s="17"/>
      <c r="EY154" s="17"/>
      <c r="EZ154" s="17"/>
      <c r="FA154" s="17"/>
      <c r="FB154" s="17"/>
      <c r="FC154" s="17"/>
      <c r="FD154" s="17"/>
      <c r="FE154" s="17"/>
      <c r="FF154" s="17"/>
      <c r="FG154" s="17"/>
      <c r="FH154" s="17"/>
      <c r="FI154" s="17"/>
      <c r="FJ154" s="17"/>
      <c r="FK154" s="17"/>
      <c r="FL154" s="17"/>
      <c r="FM154" s="17"/>
      <c r="FN154" s="17"/>
      <c r="FO154" s="17"/>
      <c r="FP154" s="17"/>
      <c r="FQ154" s="17"/>
      <c r="FR154" s="17"/>
      <c r="FS154" s="17"/>
      <c r="FT154" s="17"/>
      <c r="FU154" s="17"/>
      <c r="FV154" s="17"/>
      <c r="FW154" s="17"/>
      <c r="FX154" s="17"/>
      <c r="FY154" s="17"/>
      <c r="FZ154" s="17"/>
      <c r="GA154" s="17"/>
      <c r="GB154" s="17"/>
      <c r="GC154" s="17"/>
      <c r="GD154" s="17"/>
      <c r="GE154" s="17"/>
      <c r="GF154" s="17"/>
      <c r="GG154" s="17"/>
      <c r="GH154" s="17"/>
      <c r="GI154" s="17"/>
      <c r="GJ154" s="17"/>
      <c r="GK154" s="17"/>
      <c r="GL154" s="17"/>
      <c r="GM154" s="17"/>
      <c r="GN154" s="17"/>
      <c r="GO154" s="17"/>
      <c r="GP154" s="17"/>
      <c r="GQ154" s="17"/>
      <c r="GR154" s="17"/>
      <c r="GS154" s="17"/>
      <c r="GT154" s="17"/>
      <c r="GU154" s="17"/>
      <c r="GV154" s="17"/>
      <c r="GW154" s="17"/>
      <c r="GX154" s="17"/>
      <c r="GY154" s="17"/>
      <c r="GZ154" s="17"/>
      <c r="HA154" s="17"/>
      <c r="HB154" s="17"/>
      <c r="HC154" s="17"/>
      <c r="HD154" s="17"/>
      <c r="HE154" s="17"/>
      <c r="HF154" s="17"/>
      <c r="HG154" s="17"/>
      <c r="HH154" s="17"/>
      <c r="HI154" s="17"/>
      <c r="HJ154" s="17"/>
      <c r="HK154" s="17"/>
      <c r="HL154" s="17"/>
      <c r="HM154" s="17"/>
      <c r="HN154" s="17"/>
      <c r="HO154" s="17"/>
      <c r="HP154" s="17"/>
      <c r="HQ154" s="17"/>
      <c r="HR154" s="17"/>
      <c r="HS154" s="17"/>
      <c r="HT154" s="17"/>
      <c r="HU154" s="17"/>
      <c r="HV154" s="17"/>
      <c r="HW154" s="17"/>
      <c r="HX154" s="17"/>
      <c r="HY154" s="17"/>
      <c r="HZ154" s="17"/>
      <c r="IA154" s="17"/>
      <c r="IB154" s="17"/>
      <c r="IC154" s="17"/>
      <c r="ID154" s="17"/>
      <c r="IE154" s="17"/>
      <c r="IF154" s="17"/>
      <c r="IG154" s="17"/>
      <c r="IH154" s="17"/>
      <c r="II154" s="17"/>
      <c r="IJ154" s="17"/>
      <c r="IK154" s="17"/>
      <c r="IL154" s="17"/>
      <c r="IM154" s="17"/>
      <c r="IN154" s="17"/>
      <c r="IO154" s="17"/>
      <c r="IP154" s="17"/>
      <c r="IQ154" s="17"/>
      <c r="IR154" s="17"/>
      <c r="IS154" s="17"/>
      <c r="IT154" s="17"/>
      <c r="IU154" s="17"/>
    </row>
    <row r="155" spans="1:255" x14ac:dyDescent="0.25">
      <c r="A155" s="65"/>
      <c r="B155" s="127"/>
      <c r="C155" s="18"/>
      <c r="D155" s="71"/>
      <c r="E155" s="69"/>
      <c r="F155" s="83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  <c r="BN155" s="17"/>
      <c r="BO155" s="17"/>
      <c r="BP155" s="17"/>
      <c r="BQ155" s="17"/>
      <c r="BR155" s="17"/>
      <c r="BS155" s="17"/>
      <c r="BT155" s="17"/>
      <c r="BU155" s="17"/>
      <c r="BV155" s="17"/>
      <c r="BW155" s="17"/>
      <c r="BX155" s="17"/>
      <c r="BY155" s="17"/>
      <c r="BZ155" s="17"/>
      <c r="CA155" s="17"/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17"/>
      <c r="CR155" s="17"/>
      <c r="CS155" s="17"/>
      <c r="CT155" s="17"/>
      <c r="CU155" s="17"/>
      <c r="CV155" s="17"/>
      <c r="CW155" s="17"/>
      <c r="CX155" s="17"/>
      <c r="CY155" s="17"/>
      <c r="CZ155" s="17"/>
      <c r="DA155" s="17"/>
      <c r="DB155" s="17"/>
      <c r="DC155" s="17"/>
      <c r="DD155" s="17"/>
      <c r="DE155" s="17"/>
      <c r="DF155" s="17"/>
      <c r="DG155" s="17"/>
      <c r="DH155" s="17"/>
      <c r="DI155" s="17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  <c r="DV155" s="17"/>
      <c r="DW155" s="17"/>
      <c r="DX155" s="17"/>
      <c r="DY155" s="17"/>
      <c r="DZ155" s="17"/>
      <c r="EA155" s="17"/>
      <c r="EB155" s="17"/>
      <c r="EC155" s="17"/>
      <c r="ED155" s="17"/>
      <c r="EE155" s="17"/>
      <c r="EF155" s="17"/>
      <c r="EG155" s="17"/>
      <c r="EH155" s="17"/>
      <c r="EI155" s="17"/>
      <c r="EJ155" s="17"/>
      <c r="EK155" s="17"/>
      <c r="EL155" s="17"/>
      <c r="EM155" s="17"/>
      <c r="EN155" s="17"/>
      <c r="EO155" s="17"/>
      <c r="EP155" s="17"/>
      <c r="EQ155" s="17"/>
      <c r="ER155" s="17"/>
      <c r="ES155" s="17"/>
      <c r="ET155" s="17"/>
      <c r="EU155" s="17"/>
      <c r="EV155" s="17"/>
      <c r="EW155" s="17"/>
      <c r="EX155" s="17"/>
      <c r="EY155" s="17"/>
      <c r="EZ155" s="17"/>
      <c r="FA155" s="17"/>
      <c r="FB155" s="17"/>
      <c r="FC155" s="17"/>
      <c r="FD155" s="17"/>
      <c r="FE155" s="17"/>
      <c r="FF155" s="17"/>
      <c r="FG155" s="17"/>
      <c r="FH155" s="17"/>
      <c r="FI155" s="17"/>
      <c r="FJ155" s="17"/>
      <c r="FK155" s="17"/>
      <c r="FL155" s="17"/>
      <c r="FM155" s="17"/>
      <c r="FN155" s="17"/>
      <c r="FO155" s="17"/>
      <c r="FP155" s="17"/>
      <c r="FQ155" s="17"/>
      <c r="FR155" s="17"/>
      <c r="FS155" s="17"/>
      <c r="FT155" s="17"/>
      <c r="FU155" s="17"/>
      <c r="FV155" s="17"/>
      <c r="FW155" s="17"/>
      <c r="FX155" s="17"/>
      <c r="FY155" s="17"/>
      <c r="FZ155" s="17"/>
      <c r="GA155" s="17"/>
      <c r="GB155" s="17"/>
      <c r="GC155" s="17"/>
      <c r="GD155" s="17"/>
      <c r="GE155" s="17"/>
      <c r="GF155" s="17"/>
      <c r="GG155" s="17"/>
      <c r="GH155" s="17"/>
      <c r="GI155" s="17"/>
      <c r="GJ155" s="17"/>
      <c r="GK155" s="17"/>
      <c r="GL155" s="17"/>
      <c r="GM155" s="17"/>
      <c r="GN155" s="17"/>
      <c r="GO155" s="17"/>
      <c r="GP155" s="17"/>
      <c r="GQ155" s="17"/>
      <c r="GR155" s="17"/>
      <c r="GS155" s="17"/>
      <c r="GT155" s="17"/>
      <c r="GU155" s="17"/>
      <c r="GV155" s="17"/>
      <c r="GW155" s="17"/>
      <c r="GX155" s="17"/>
      <c r="GY155" s="17"/>
      <c r="GZ155" s="17"/>
      <c r="HA155" s="17"/>
      <c r="HB155" s="17"/>
      <c r="HC155" s="17"/>
      <c r="HD155" s="17"/>
      <c r="HE155" s="17"/>
      <c r="HF155" s="17"/>
      <c r="HG155" s="17"/>
      <c r="HH155" s="17"/>
      <c r="HI155" s="17"/>
      <c r="HJ155" s="17"/>
      <c r="HK155" s="17"/>
      <c r="HL155" s="17"/>
      <c r="HM155" s="17"/>
      <c r="HN155" s="17"/>
      <c r="HO155" s="17"/>
      <c r="HP155" s="17"/>
      <c r="HQ155" s="17"/>
      <c r="HR155" s="17"/>
      <c r="HS155" s="17"/>
      <c r="HT155" s="17"/>
      <c r="HU155" s="17"/>
      <c r="HV155" s="17"/>
      <c r="HW155" s="17"/>
      <c r="HX155" s="17"/>
      <c r="HY155" s="17"/>
      <c r="HZ155" s="17"/>
      <c r="IA155" s="17"/>
      <c r="IB155" s="17"/>
      <c r="IC155" s="17"/>
      <c r="ID155" s="17"/>
      <c r="IE155" s="17"/>
      <c r="IF155" s="17"/>
      <c r="IG155" s="17"/>
      <c r="IH155" s="17"/>
      <c r="II155" s="17"/>
      <c r="IJ155" s="17"/>
      <c r="IK155" s="17"/>
      <c r="IL155" s="17"/>
      <c r="IM155" s="17"/>
      <c r="IN155" s="17"/>
      <c r="IO155" s="17"/>
      <c r="IP155" s="17"/>
      <c r="IQ155" s="17"/>
      <c r="IR155" s="17"/>
      <c r="IS155" s="17"/>
      <c r="IT155" s="17"/>
      <c r="IU155" s="17"/>
    </row>
    <row r="156" spans="1:255" x14ac:dyDescent="0.25">
      <c r="A156" s="65"/>
      <c r="B156" s="127"/>
      <c r="C156" s="18"/>
      <c r="D156" s="71"/>
      <c r="E156" s="69"/>
      <c r="F156" s="83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7"/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  <c r="DV156" s="17"/>
      <c r="DW156" s="17"/>
      <c r="DX156" s="17"/>
      <c r="DY156" s="17"/>
      <c r="DZ156" s="17"/>
      <c r="EA156" s="17"/>
      <c r="EB156" s="17"/>
      <c r="EC156" s="17"/>
      <c r="ED156" s="17"/>
      <c r="EE156" s="17"/>
      <c r="EF156" s="17"/>
      <c r="EG156" s="17"/>
      <c r="EH156" s="17"/>
      <c r="EI156" s="17"/>
      <c r="EJ156" s="17"/>
      <c r="EK156" s="17"/>
      <c r="EL156" s="17"/>
      <c r="EM156" s="17"/>
      <c r="EN156" s="17"/>
      <c r="EO156" s="17"/>
      <c r="EP156" s="17"/>
      <c r="EQ156" s="17"/>
      <c r="ER156" s="17"/>
      <c r="ES156" s="17"/>
      <c r="ET156" s="17"/>
      <c r="EU156" s="17"/>
      <c r="EV156" s="17"/>
      <c r="EW156" s="17"/>
      <c r="EX156" s="17"/>
      <c r="EY156" s="17"/>
      <c r="EZ156" s="17"/>
      <c r="FA156" s="17"/>
      <c r="FB156" s="17"/>
      <c r="FC156" s="17"/>
      <c r="FD156" s="17"/>
      <c r="FE156" s="17"/>
      <c r="FF156" s="17"/>
      <c r="FG156" s="17"/>
      <c r="FH156" s="17"/>
      <c r="FI156" s="17"/>
      <c r="FJ156" s="17"/>
      <c r="FK156" s="17"/>
      <c r="FL156" s="17"/>
      <c r="FM156" s="17"/>
      <c r="FN156" s="17"/>
      <c r="FO156" s="17"/>
      <c r="FP156" s="17"/>
      <c r="FQ156" s="17"/>
      <c r="FR156" s="17"/>
      <c r="FS156" s="17"/>
      <c r="FT156" s="17"/>
      <c r="FU156" s="17"/>
      <c r="FV156" s="17"/>
      <c r="FW156" s="17"/>
      <c r="FX156" s="17"/>
      <c r="FY156" s="17"/>
      <c r="FZ156" s="17"/>
      <c r="GA156" s="17"/>
      <c r="GB156" s="17"/>
      <c r="GC156" s="17"/>
      <c r="GD156" s="17"/>
      <c r="GE156" s="17"/>
      <c r="GF156" s="17"/>
      <c r="GG156" s="17"/>
      <c r="GH156" s="17"/>
      <c r="GI156" s="17"/>
      <c r="GJ156" s="17"/>
      <c r="GK156" s="17"/>
      <c r="GL156" s="17"/>
      <c r="GM156" s="17"/>
      <c r="GN156" s="17"/>
      <c r="GO156" s="17"/>
      <c r="GP156" s="17"/>
      <c r="GQ156" s="17"/>
      <c r="GR156" s="17"/>
      <c r="GS156" s="17"/>
      <c r="GT156" s="17"/>
      <c r="GU156" s="17"/>
      <c r="GV156" s="17"/>
      <c r="GW156" s="17"/>
      <c r="GX156" s="17"/>
      <c r="GY156" s="17"/>
      <c r="GZ156" s="17"/>
      <c r="HA156" s="17"/>
      <c r="HB156" s="17"/>
      <c r="HC156" s="17"/>
      <c r="HD156" s="17"/>
      <c r="HE156" s="17"/>
      <c r="HF156" s="17"/>
      <c r="HG156" s="17"/>
      <c r="HH156" s="17"/>
      <c r="HI156" s="17"/>
      <c r="HJ156" s="17"/>
      <c r="HK156" s="17"/>
      <c r="HL156" s="17"/>
      <c r="HM156" s="17"/>
      <c r="HN156" s="17"/>
      <c r="HO156" s="17"/>
      <c r="HP156" s="17"/>
      <c r="HQ156" s="17"/>
      <c r="HR156" s="17"/>
      <c r="HS156" s="17"/>
      <c r="HT156" s="17"/>
      <c r="HU156" s="17"/>
      <c r="HV156" s="17"/>
      <c r="HW156" s="17"/>
      <c r="HX156" s="17"/>
      <c r="HY156" s="17"/>
      <c r="HZ156" s="17"/>
      <c r="IA156" s="17"/>
      <c r="IB156" s="17"/>
      <c r="IC156" s="17"/>
      <c r="ID156" s="17"/>
      <c r="IE156" s="17"/>
      <c r="IF156" s="17"/>
      <c r="IG156" s="17"/>
      <c r="IH156" s="17"/>
      <c r="II156" s="17"/>
      <c r="IJ156" s="17"/>
      <c r="IK156" s="17"/>
      <c r="IL156" s="17"/>
      <c r="IM156" s="17"/>
      <c r="IN156" s="17"/>
      <c r="IO156" s="17"/>
      <c r="IP156" s="17"/>
      <c r="IQ156" s="17"/>
      <c r="IR156" s="17"/>
      <c r="IS156" s="17"/>
      <c r="IT156" s="17"/>
      <c r="IU156" s="17"/>
    </row>
    <row r="157" spans="1:255" x14ac:dyDescent="0.25">
      <c r="A157" s="65"/>
      <c r="B157" s="127"/>
      <c r="C157" s="18"/>
      <c r="D157" s="71"/>
      <c r="E157" s="69"/>
      <c r="F157" s="83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  <c r="BN157" s="17"/>
      <c r="BO157" s="17"/>
      <c r="BP157" s="17"/>
      <c r="BQ157" s="17"/>
      <c r="BR157" s="17"/>
      <c r="BS157" s="17"/>
      <c r="BT157" s="17"/>
      <c r="BU157" s="17"/>
      <c r="BV157" s="17"/>
      <c r="BW157" s="17"/>
      <c r="BX157" s="17"/>
      <c r="BY157" s="17"/>
      <c r="BZ157" s="17"/>
      <c r="CA157" s="17"/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17"/>
      <c r="CR157" s="17"/>
      <c r="CS157" s="17"/>
      <c r="CT157" s="17"/>
      <c r="CU157" s="17"/>
      <c r="CV157" s="17"/>
      <c r="CW157" s="17"/>
      <c r="CX157" s="17"/>
      <c r="CY157" s="17"/>
      <c r="CZ157" s="17"/>
      <c r="DA157" s="17"/>
      <c r="DB157" s="17"/>
      <c r="DC157" s="17"/>
      <c r="DD157" s="17"/>
      <c r="DE157" s="17"/>
      <c r="DF157" s="17"/>
      <c r="DG157" s="17"/>
      <c r="DH157" s="17"/>
      <c r="DI157" s="17"/>
      <c r="DJ157" s="17"/>
      <c r="DK157" s="17"/>
      <c r="DL157" s="17"/>
      <c r="DM157" s="17"/>
      <c r="DN157" s="17"/>
      <c r="DO157" s="17"/>
      <c r="DP157" s="17"/>
      <c r="DQ157" s="17"/>
      <c r="DR157" s="17"/>
      <c r="DS157" s="17"/>
      <c r="DT157" s="17"/>
      <c r="DU157" s="17"/>
      <c r="DV157" s="17"/>
      <c r="DW157" s="17"/>
      <c r="DX157" s="17"/>
      <c r="DY157" s="17"/>
      <c r="DZ157" s="17"/>
      <c r="EA157" s="17"/>
      <c r="EB157" s="17"/>
      <c r="EC157" s="17"/>
      <c r="ED157" s="17"/>
      <c r="EE157" s="17"/>
      <c r="EF157" s="17"/>
      <c r="EG157" s="17"/>
      <c r="EH157" s="17"/>
      <c r="EI157" s="17"/>
      <c r="EJ157" s="17"/>
      <c r="EK157" s="17"/>
      <c r="EL157" s="17"/>
      <c r="EM157" s="17"/>
      <c r="EN157" s="17"/>
      <c r="EO157" s="17"/>
      <c r="EP157" s="17"/>
      <c r="EQ157" s="17"/>
      <c r="ER157" s="17"/>
      <c r="ES157" s="17"/>
      <c r="ET157" s="17"/>
      <c r="EU157" s="17"/>
      <c r="EV157" s="17"/>
      <c r="EW157" s="17"/>
      <c r="EX157" s="17"/>
      <c r="EY157" s="17"/>
      <c r="EZ157" s="17"/>
      <c r="FA157" s="17"/>
      <c r="FB157" s="17"/>
      <c r="FC157" s="17"/>
      <c r="FD157" s="17"/>
      <c r="FE157" s="17"/>
      <c r="FF157" s="17"/>
      <c r="FG157" s="17"/>
      <c r="FH157" s="17"/>
      <c r="FI157" s="17"/>
      <c r="FJ157" s="17"/>
      <c r="FK157" s="17"/>
      <c r="FL157" s="17"/>
      <c r="FM157" s="17"/>
      <c r="FN157" s="17"/>
      <c r="FO157" s="17"/>
      <c r="FP157" s="17"/>
      <c r="FQ157" s="17"/>
      <c r="FR157" s="17"/>
      <c r="FS157" s="17"/>
      <c r="FT157" s="17"/>
      <c r="FU157" s="17"/>
      <c r="FV157" s="17"/>
      <c r="FW157" s="17"/>
      <c r="FX157" s="17"/>
      <c r="FY157" s="17"/>
      <c r="FZ157" s="17"/>
      <c r="GA157" s="17"/>
      <c r="GB157" s="17"/>
      <c r="GC157" s="17"/>
      <c r="GD157" s="17"/>
      <c r="GE157" s="17"/>
      <c r="GF157" s="17"/>
      <c r="GG157" s="17"/>
      <c r="GH157" s="17"/>
      <c r="GI157" s="17"/>
      <c r="GJ157" s="17"/>
      <c r="GK157" s="17"/>
      <c r="GL157" s="17"/>
      <c r="GM157" s="17"/>
      <c r="GN157" s="17"/>
      <c r="GO157" s="17"/>
      <c r="GP157" s="17"/>
      <c r="GQ157" s="17"/>
      <c r="GR157" s="17"/>
      <c r="GS157" s="17"/>
      <c r="GT157" s="17"/>
      <c r="GU157" s="17"/>
      <c r="GV157" s="17"/>
      <c r="GW157" s="17"/>
      <c r="GX157" s="17"/>
      <c r="GY157" s="17"/>
      <c r="GZ157" s="17"/>
      <c r="HA157" s="17"/>
      <c r="HB157" s="17"/>
      <c r="HC157" s="17"/>
      <c r="HD157" s="17"/>
      <c r="HE157" s="17"/>
      <c r="HF157" s="17"/>
      <c r="HG157" s="17"/>
      <c r="HH157" s="17"/>
      <c r="HI157" s="17"/>
      <c r="HJ157" s="17"/>
      <c r="HK157" s="17"/>
      <c r="HL157" s="17"/>
      <c r="HM157" s="17"/>
      <c r="HN157" s="17"/>
      <c r="HO157" s="17"/>
      <c r="HP157" s="17"/>
      <c r="HQ157" s="17"/>
      <c r="HR157" s="17"/>
      <c r="HS157" s="17"/>
      <c r="HT157" s="17"/>
      <c r="HU157" s="17"/>
      <c r="HV157" s="17"/>
      <c r="HW157" s="17"/>
      <c r="HX157" s="17"/>
      <c r="HY157" s="17"/>
      <c r="HZ157" s="17"/>
      <c r="IA157" s="17"/>
      <c r="IB157" s="17"/>
      <c r="IC157" s="17"/>
      <c r="ID157" s="17"/>
      <c r="IE157" s="17"/>
      <c r="IF157" s="17"/>
      <c r="IG157" s="17"/>
      <c r="IH157" s="17"/>
      <c r="II157" s="17"/>
      <c r="IJ157" s="17"/>
      <c r="IK157" s="17"/>
      <c r="IL157" s="17"/>
      <c r="IM157" s="17"/>
      <c r="IN157" s="17"/>
      <c r="IO157" s="17"/>
      <c r="IP157" s="17"/>
      <c r="IQ157" s="17"/>
      <c r="IR157" s="17"/>
      <c r="IS157" s="17"/>
      <c r="IT157" s="17"/>
      <c r="IU157" s="17"/>
    </row>
    <row r="158" spans="1:255" x14ac:dyDescent="0.25">
      <c r="A158" s="65"/>
      <c r="B158" s="127"/>
      <c r="C158" s="18"/>
      <c r="D158" s="71"/>
      <c r="E158" s="69"/>
      <c r="F158" s="83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  <c r="BN158" s="17"/>
      <c r="BO158" s="17"/>
      <c r="BP158" s="17"/>
      <c r="BQ158" s="17"/>
      <c r="BR158" s="17"/>
      <c r="BS158" s="17"/>
      <c r="BT158" s="17"/>
      <c r="BU158" s="17"/>
      <c r="BV158" s="17"/>
      <c r="BW158" s="17"/>
      <c r="BX158" s="17"/>
      <c r="BY158" s="17"/>
      <c r="BZ158" s="17"/>
      <c r="CA158" s="17"/>
      <c r="CB158" s="17"/>
      <c r="CC158" s="17"/>
      <c r="CD158" s="17"/>
      <c r="CE158" s="17"/>
      <c r="CF158" s="17"/>
      <c r="CG158" s="17"/>
      <c r="CH158" s="17"/>
      <c r="CI158" s="17"/>
      <c r="CJ158" s="17"/>
      <c r="CK158" s="17"/>
      <c r="CL158" s="17"/>
      <c r="CM158" s="17"/>
      <c r="CN158" s="17"/>
      <c r="CO158" s="17"/>
      <c r="CP158" s="17"/>
      <c r="CQ158" s="17"/>
      <c r="CR158" s="17"/>
      <c r="CS158" s="17"/>
      <c r="CT158" s="17"/>
      <c r="CU158" s="17"/>
      <c r="CV158" s="17"/>
      <c r="CW158" s="17"/>
      <c r="CX158" s="17"/>
      <c r="CY158" s="17"/>
      <c r="CZ158" s="17"/>
      <c r="DA158" s="17"/>
      <c r="DB158" s="17"/>
      <c r="DC158" s="17"/>
      <c r="DD158" s="17"/>
      <c r="DE158" s="17"/>
      <c r="DF158" s="17"/>
      <c r="DG158" s="17"/>
      <c r="DH158" s="17"/>
      <c r="DI158" s="17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  <c r="DV158" s="17"/>
      <c r="DW158" s="17"/>
      <c r="DX158" s="17"/>
      <c r="DY158" s="17"/>
      <c r="DZ158" s="17"/>
      <c r="EA158" s="17"/>
      <c r="EB158" s="17"/>
      <c r="EC158" s="17"/>
      <c r="ED158" s="17"/>
      <c r="EE158" s="17"/>
      <c r="EF158" s="17"/>
      <c r="EG158" s="17"/>
      <c r="EH158" s="17"/>
      <c r="EI158" s="17"/>
      <c r="EJ158" s="17"/>
      <c r="EK158" s="17"/>
      <c r="EL158" s="17"/>
      <c r="EM158" s="17"/>
      <c r="EN158" s="17"/>
      <c r="EO158" s="17"/>
      <c r="EP158" s="17"/>
      <c r="EQ158" s="17"/>
      <c r="ER158" s="17"/>
      <c r="ES158" s="17"/>
      <c r="ET158" s="17"/>
      <c r="EU158" s="17"/>
      <c r="EV158" s="17"/>
      <c r="EW158" s="17"/>
      <c r="EX158" s="17"/>
      <c r="EY158" s="17"/>
      <c r="EZ158" s="17"/>
      <c r="FA158" s="17"/>
      <c r="FB158" s="17"/>
      <c r="FC158" s="17"/>
      <c r="FD158" s="17"/>
      <c r="FE158" s="17"/>
      <c r="FF158" s="17"/>
      <c r="FG158" s="17"/>
      <c r="FH158" s="17"/>
      <c r="FI158" s="17"/>
      <c r="FJ158" s="17"/>
      <c r="FK158" s="17"/>
      <c r="FL158" s="17"/>
      <c r="FM158" s="17"/>
      <c r="FN158" s="17"/>
      <c r="FO158" s="17"/>
      <c r="FP158" s="17"/>
      <c r="FQ158" s="17"/>
      <c r="FR158" s="17"/>
      <c r="FS158" s="17"/>
      <c r="FT158" s="17"/>
      <c r="FU158" s="17"/>
      <c r="FV158" s="17"/>
      <c r="FW158" s="17"/>
      <c r="FX158" s="17"/>
      <c r="FY158" s="17"/>
      <c r="FZ158" s="17"/>
      <c r="GA158" s="17"/>
      <c r="GB158" s="17"/>
      <c r="GC158" s="17"/>
      <c r="GD158" s="17"/>
      <c r="GE158" s="17"/>
      <c r="GF158" s="17"/>
      <c r="GG158" s="17"/>
      <c r="GH158" s="17"/>
      <c r="GI158" s="17"/>
      <c r="GJ158" s="17"/>
      <c r="GK158" s="17"/>
      <c r="GL158" s="17"/>
      <c r="GM158" s="17"/>
      <c r="GN158" s="17"/>
      <c r="GO158" s="17"/>
      <c r="GP158" s="17"/>
      <c r="GQ158" s="17"/>
      <c r="GR158" s="17"/>
      <c r="GS158" s="17"/>
      <c r="GT158" s="17"/>
      <c r="GU158" s="17"/>
      <c r="GV158" s="17"/>
      <c r="GW158" s="17"/>
      <c r="GX158" s="17"/>
      <c r="GY158" s="17"/>
      <c r="GZ158" s="17"/>
      <c r="HA158" s="17"/>
      <c r="HB158" s="17"/>
      <c r="HC158" s="17"/>
      <c r="HD158" s="17"/>
      <c r="HE158" s="17"/>
      <c r="HF158" s="17"/>
      <c r="HG158" s="17"/>
      <c r="HH158" s="17"/>
      <c r="HI158" s="17"/>
      <c r="HJ158" s="17"/>
      <c r="HK158" s="17"/>
      <c r="HL158" s="17"/>
      <c r="HM158" s="17"/>
      <c r="HN158" s="17"/>
      <c r="HO158" s="17"/>
      <c r="HP158" s="17"/>
      <c r="HQ158" s="17"/>
      <c r="HR158" s="17"/>
      <c r="HS158" s="17"/>
      <c r="HT158" s="17"/>
      <c r="HU158" s="17"/>
      <c r="HV158" s="17"/>
      <c r="HW158" s="17"/>
      <c r="HX158" s="17"/>
      <c r="HY158" s="17"/>
      <c r="HZ158" s="17"/>
      <c r="IA158" s="17"/>
      <c r="IB158" s="17"/>
      <c r="IC158" s="17"/>
      <c r="ID158" s="17"/>
      <c r="IE158" s="17"/>
      <c r="IF158" s="17"/>
      <c r="IG158" s="17"/>
      <c r="IH158" s="17"/>
      <c r="II158" s="17"/>
      <c r="IJ158" s="17"/>
      <c r="IK158" s="17"/>
      <c r="IL158" s="17"/>
      <c r="IM158" s="17"/>
      <c r="IN158" s="17"/>
      <c r="IO158" s="17"/>
      <c r="IP158" s="17"/>
      <c r="IQ158" s="17"/>
      <c r="IR158" s="17"/>
      <c r="IS158" s="17"/>
      <c r="IT158" s="17"/>
      <c r="IU158" s="17"/>
    </row>
    <row r="159" spans="1:255" x14ac:dyDescent="0.25">
      <c r="A159" s="65"/>
      <c r="B159" s="127"/>
      <c r="C159" s="18"/>
      <c r="D159" s="71"/>
      <c r="E159" s="69"/>
      <c r="F159" s="83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17"/>
      <c r="BQ159" s="17"/>
      <c r="BR159" s="17"/>
      <c r="BS159" s="17"/>
      <c r="BT159" s="17"/>
      <c r="BU159" s="17"/>
      <c r="BV159" s="17"/>
      <c r="BW159" s="17"/>
      <c r="BX159" s="17"/>
      <c r="BY159" s="17"/>
      <c r="BZ159" s="17"/>
      <c r="CA159" s="17"/>
      <c r="CB159" s="17"/>
      <c r="CC159" s="17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17"/>
      <c r="CR159" s="17"/>
      <c r="CS159" s="17"/>
      <c r="CT159" s="17"/>
      <c r="CU159" s="17"/>
      <c r="CV159" s="17"/>
      <c r="CW159" s="17"/>
      <c r="CX159" s="17"/>
      <c r="CY159" s="17"/>
      <c r="CZ159" s="17"/>
      <c r="DA159" s="17"/>
      <c r="DB159" s="17"/>
      <c r="DC159" s="17"/>
      <c r="DD159" s="17"/>
      <c r="DE159" s="17"/>
      <c r="DF159" s="17"/>
      <c r="DG159" s="17"/>
      <c r="DH159" s="17"/>
      <c r="DI159" s="17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  <c r="DV159" s="17"/>
      <c r="DW159" s="17"/>
      <c r="DX159" s="17"/>
      <c r="DY159" s="17"/>
      <c r="DZ159" s="17"/>
      <c r="EA159" s="17"/>
      <c r="EB159" s="17"/>
      <c r="EC159" s="17"/>
      <c r="ED159" s="17"/>
      <c r="EE159" s="17"/>
      <c r="EF159" s="17"/>
      <c r="EG159" s="17"/>
      <c r="EH159" s="17"/>
      <c r="EI159" s="17"/>
      <c r="EJ159" s="17"/>
      <c r="EK159" s="17"/>
      <c r="EL159" s="17"/>
      <c r="EM159" s="17"/>
      <c r="EN159" s="17"/>
      <c r="EO159" s="17"/>
      <c r="EP159" s="17"/>
      <c r="EQ159" s="17"/>
      <c r="ER159" s="17"/>
      <c r="ES159" s="17"/>
      <c r="ET159" s="17"/>
      <c r="EU159" s="17"/>
      <c r="EV159" s="17"/>
      <c r="EW159" s="17"/>
      <c r="EX159" s="17"/>
      <c r="EY159" s="17"/>
      <c r="EZ159" s="17"/>
      <c r="FA159" s="17"/>
      <c r="FB159" s="17"/>
      <c r="FC159" s="17"/>
      <c r="FD159" s="17"/>
      <c r="FE159" s="17"/>
      <c r="FF159" s="17"/>
      <c r="FG159" s="17"/>
      <c r="FH159" s="17"/>
      <c r="FI159" s="17"/>
      <c r="FJ159" s="17"/>
      <c r="FK159" s="17"/>
      <c r="FL159" s="17"/>
      <c r="FM159" s="17"/>
      <c r="FN159" s="17"/>
      <c r="FO159" s="17"/>
      <c r="FP159" s="17"/>
      <c r="FQ159" s="17"/>
      <c r="FR159" s="17"/>
      <c r="FS159" s="17"/>
      <c r="FT159" s="17"/>
      <c r="FU159" s="17"/>
      <c r="FV159" s="17"/>
      <c r="FW159" s="17"/>
      <c r="FX159" s="17"/>
      <c r="FY159" s="17"/>
      <c r="FZ159" s="17"/>
      <c r="GA159" s="17"/>
      <c r="GB159" s="17"/>
      <c r="GC159" s="17"/>
      <c r="GD159" s="17"/>
      <c r="GE159" s="17"/>
      <c r="GF159" s="17"/>
      <c r="GG159" s="17"/>
      <c r="GH159" s="17"/>
      <c r="GI159" s="17"/>
      <c r="GJ159" s="17"/>
      <c r="GK159" s="17"/>
      <c r="GL159" s="17"/>
      <c r="GM159" s="17"/>
      <c r="GN159" s="17"/>
      <c r="GO159" s="17"/>
      <c r="GP159" s="17"/>
      <c r="GQ159" s="17"/>
      <c r="GR159" s="17"/>
      <c r="GS159" s="17"/>
      <c r="GT159" s="17"/>
      <c r="GU159" s="17"/>
      <c r="GV159" s="17"/>
      <c r="GW159" s="17"/>
      <c r="GX159" s="17"/>
      <c r="GY159" s="17"/>
      <c r="GZ159" s="17"/>
      <c r="HA159" s="17"/>
      <c r="HB159" s="17"/>
      <c r="HC159" s="17"/>
      <c r="HD159" s="17"/>
      <c r="HE159" s="17"/>
      <c r="HF159" s="17"/>
      <c r="HG159" s="17"/>
      <c r="HH159" s="17"/>
      <c r="HI159" s="17"/>
      <c r="HJ159" s="17"/>
      <c r="HK159" s="17"/>
      <c r="HL159" s="17"/>
      <c r="HM159" s="17"/>
      <c r="HN159" s="17"/>
      <c r="HO159" s="17"/>
      <c r="HP159" s="17"/>
      <c r="HQ159" s="17"/>
      <c r="HR159" s="17"/>
      <c r="HS159" s="17"/>
      <c r="HT159" s="17"/>
      <c r="HU159" s="17"/>
      <c r="HV159" s="17"/>
      <c r="HW159" s="17"/>
      <c r="HX159" s="17"/>
      <c r="HY159" s="17"/>
      <c r="HZ159" s="17"/>
      <c r="IA159" s="17"/>
      <c r="IB159" s="17"/>
      <c r="IC159" s="17"/>
      <c r="ID159" s="17"/>
      <c r="IE159" s="17"/>
      <c r="IF159" s="17"/>
      <c r="IG159" s="17"/>
      <c r="IH159" s="17"/>
      <c r="II159" s="17"/>
      <c r="IJ159" s="17"/>
      <c r="IK159" s="17"/>
      <c r="IL159" s="17"/>
      <c r="IM159" s="17"/>
      <c r="IN159" s="17"/>
      <c r="IO159" s="17"/>
      <c r="IP159" s="17"/>
      <c r="IQ159" s="17"/>
      <c r="IR159" s="17"/>
      <c r="IS159" s="17"/>
      <c r="IT159" s="17"/>
      <c r="IU159" s="17"/>
    </row>
    <row r="160" spans="1:255" x14ac:dyDescent="0.25">
      <c r="A160" s="53"/>
      <c r="B160" s="295"/>
      <c r="D160" s="72"/>
      <c r="E160" s="73"/>
      <c r="F160" s="89"/>
    </row>
    <row r="161" spans="1:6" x14ac:dyDescent="0.25">
      <c r="A161" s="53"/>
      <c r="B161" s="295"/>
      <c r="D161" s="72"/>
      <c r="E161" s="73"/>
      <c r="F161" s="89"/>
    </row>
    <row r="162" spans="1:6" x14ac:dyDescent="0.25">
      <c r="A162" s="53"/>
      <c r="B162" s="295"/>
      <c r="D162" s="72"/>
      <c r="E162" s="73"/>
      <c r="F162" s="89"/>
    </row>
    <row r="163" spans="1:6" x14ac:dyDescent="0.25">
      <c r="A163" s="53"/>
      <c r="B163" s="295"/>
      <c r="D163" s="72"/>
      <c r="E163" s="73"/>
      <c r="F163" s="89"/>
    </row>
    <row r="164" spans="1:6" x14ac:dyDescent="0.25">
      <c r="A164" s="53"/>
      <c r="B164" s="295"/>
      <c r="D164" s="72"/>
      <c r="E164" s="73"/>
      <c r="F164" s="89"/>
    </row>
    <row r="165" spans="1:6" x14ac:dyDescent="0.25">
      <c r="B165" s="295"/>
      <c r="D165" s="72"/>
      <c r="E165" s="73"/>
      <c r="F165" s="89"/>
    </row>
    <row r="166" spans="1:6" x14ac:dyDescent="0.25">
      <c r="B166" s="295"/>
      <c r="D166" s="72"/>
      <c r="E166" s="73"/>
      <c r="F166" s="89"/>
    </row>
    <row r="167" spans="1:6" x14ac:dyDescent="0.25">
      <c r="B167" s="295"/>
      <c r="D167" s="72"/>
      <c r="E167" s="73"/>
      <c r="F167" s="89"/>
    </row>
    <row r="168" spans="1:6" x14ac:dyDescent="0.25">
      <c r="B168" s="295"/>
      <c r="D168" s="72"/>
      <c r="E168" s="73"/>
      <c r="F168" s="89"/>
    </row>
    <row r="169" spans="1:6" x14ac:dyDescent="0.25">
      <c r="B169" s="295"/>
      <c r="D169" s="72"/>
      <c r="E169" s="73"/>
      <c r="F169" s="89"/>
    </row>
    <row r="170" spans="1:6" x14ac:dyDescent="0.25">
      <c r="B170" s="295"/>
      <c r="D170" s="72"/>
      <c r="E170" s="73"/>
      <c r="F170" s="89"/>
    </row>
    <row r="171" spans="1:6" x14ac:dyDescent="0.25">
      <c r="B171" s="295"/>
      <c r="D171" s="72"/>
      <c r="E171" s="73"/>
      <c r="F171" s="89"/>
    </row>
    <row r="172" spans="1:6" x14ac:dyDescent="0.25">
      <c r="B172" s="295"/>
      <c r="D172" s="72"/>
      <c r="E172" s="73"/>
      <c r="F172" s="89"/>
    </row>
    <row r="173" spans="1:6" x14ac:dyDescent="0.25">
      <c r="B173" s="295"/>
      <c r="D173" s="72"/>
      <c r="E173" s="73"/>
      <c r="F173" s="89"/>
    </row>
    <row r="174" spans="1:6" x14ac:dyDescent="0.25">
      <c r="B174" s="295"/>
      <c r="D174" s="72"/>
      <c r="E174" s="73"/>
      <c r="F174" s="89"/>
    </row>
    <row r="175" spans="1:6" x14ac:dyDescent="0.25">
      <c r="B175" s="295"/>
      <c r="D175" s="72"/>
      <c r="E175" s="73"/>
      <c r="F175" s="89"/>
    </row>
    <row r="176" spans="1:6" x14ac:dyDescent="0.25">
      <c r="B176" s="295"/>
      <c r="D176" s="72"/>
      <c r="E176" s="73"/>
      <c r="F176" s="89"/>
    </row>
    <row r="177" spans="2:6" x14ac:dyDescent="0.25">
      <c r="B177" s="295"/>
      <c r="D177" s="72"/>
      <c r="E177" s="73"/>
      <c r="F177" s="89"/>
    </row>
    <row r="178" spans="2:6" x14ac:dyDescent="0.25">
      <c r="B178" s="295"/>
      <c r="D178" s="72"/>
      <c r="E178" s="73"/>
      <c r="F178" s="89"/>
    </row>
    <row r="179" spans="2:6" x14ac:dyDescent="0.25">
      <c r="B179" s="295"/>
      <c r="D179" s="72"/>
      <c r="E179" s="73"/>
      <c r="F179" s="89"/>
    </row>
    <row r="180" spans="2:6" x14ac:dyDescent="0.25">
      <c r="B180" s="295"/>
      <c r="D180" s="72"/>
      <c r="E180" s="73"/>
      <c r="F180" s="89"/>
    </row>
    <row r="181" spans="2:6" x14ac:dyDescent="0.25">
      <c r="B181" s="295"/>
      <c r="D181" s="72"/>
      <c r="E181" s="73"/>
      <c r="F181" s="89"/>
    </row>
    <row r="182" spans="2:6" x14ac:dyDescent="0.25">
      <c r="B182" s="295"/>
      <c r="D182" s="72"/>
      <c r="E182" s="73"/>
      <c r="F182" s="89"/>
    </row>
    <row r="183" spans="2:6" x14ac:dyDescent="0.25">
      <c r="B183" s="295"/>
      <c r="D183" s="72"/>
      <c r="E183" s="73"/>
      <c r="F183" s="89"/>
    </row>
    <row r="184" spans="2:6" x14ac:dyDescent="0.25">
      <c r="B184" s="295"/>
      <c r="D184" s="72"/>
      <c r="E184" s="73"/>
      <c r="F184" s="89"/>
    </row>
    <row r="185" spans="2:6" x14ac:dyDescent="0.25">
      <c r="B185" s="295"/>
      <c r="D185" s="72"/>
      <c r="E185" s="73"/>
      <c r="F185" s="89"/>
    </row>
    <row r="186" spans="2:6" x14ac:dyDescent="0.25">
      <c r="B186" s="295"/>
      <c r="D186" s="72"/>
      <c r="E186" s="73"/>
      <c r="F186" s="89"/>
    </row>
    <row r="187" spans="2:6" x14ac:dyDescent="0.25">
      <c r="B187" s="295"/>
      <c r="D187" s="72"/>
      <c r="E187" s="73"/>
      <c r="F187" s="89"/>
    </row>
    <row r="188" spans="2:6" x14ac:dyDescent="0.25">
      <c r="B188" s="295"/>
      <c r="D188" s="72"/>
      <c r="E188" s="73"/>
      <c r="F188" s="89"/>
    </row>
    <row r="189" spans="2:6" x14ac:dyDescent="0.25">
      <c r="B189" s="295"/>
      <c r="D189" s="72"/>
      <c r="E189" s="73"/>
      <c r="F189" s="89"/>
    </row>
    <row r="190" spans="2:6" x14ac:dyDescent="0.25">
      <c r="B190" s="295"/>
      <c r="D190" s="72"/>
      <c r="E190" s="73"/>
    </row>
    <row r="191" spans="2:6" x14ac:dyDescent="0.25">
      <c r="B191" s="295"/>
      <c r="D191" s="72"/>
      <c r="E191" s="73"/>
    </row>
    <row r="192" spans="2:6" x14ac:dyDescent="0.25">
      <c r="B192" s="295"/>
      <c r="D192" s="72"/>
      <c r="E192" s="73"/>
    </row>
    <row r="193" spans="2:5" x14ac:dyDescent="0.25">
      <c r="B193" s="295"/>
      <c r="D193" s="72"/>
      <c r="E193" s="73"/>
    </row>
    <row r="194" spans="2:5" x14ac:dyDescent="0.25">
      <c r="B194" s="295"/>
      <c r="D194" s="72"/>
      <c r="E194" s="73"/>
    </row>
    <row r="195" spans="2:5" x14ac:dyDescent="0.25">
      <c r="B195" s="295"/>
      <c r="D195" s="72"/>
      <c r="E195" s="73"/>
    </row>
    <row r="196" spans="2:5" x14ac:dyDescent="0.25">
      <c r="B196" s="295"/>
      <c r="D196" s="72"/>
      <c r="E196" s="73"/>
    </row>
    <row r="197" spans="2:5" x14ac:dyDescent="0.25">
      <c r="B197" s="295"/>
      <c r="D197" s="72"/>
      <c r="E197" s="73"/>
    </row>
    <row r="198" spans="2:5" x14ac:dyDescent="0.25">
      <c r="B198" s="295"/>
      <c r="D198" s="72"/>
      <c r="E198" s="73"/>
    </row>
    <row r="199" spans="2:5" x14ac:dyDescent="0.25">
      <c r="B199" s="295"/>
      <c r="D199" s="72"/>
      <c r="E199" s="73"/>
    </row>
    <row r="200" spans="2:5" x14ac:dyDescent="0.25">
      <c r="B200" s="295"/>
      <c r="D200" s="72"/>
      <c r="E200" s="73"/>
    </row>
    <row r="201" spans="2:5" x14ac:dyDescent="0.25">
      <c r="B201" s="295"/>
      <c r="D201" s="72"/>
      <c r="E201" s="73"/>
    </row>
    <row r="202" spans="2:5" x14ac:dyDescent="0.25">
      <c r="B202" s="295"/>
      <c r="D202" s="72"/>
      <c r="E202" s="73"/>
    </row>
    <row r="203" spans="2:5" x14ac:dyDescent="0.25">
      <c r="B203" s="295"/>
      <c r="D203" s="72"/>
      <c r="E203" s="73"/>
    </row>
    <row r="204" spans="2:5" x14ac:dyDescent="0.25">
      <c r="B204" s="295"/>
      <c r="D204" s="72"/>
      <c r="E204" s="73"/>
    </row>
    <row r="205" spans="2:5" x14ac:dyDescent="0.25">
      <c r="B205" s="295"/>
      <c r="D205" s="72"/>
      <c r="E205" s="73"/>
    </row>
    <row r="206" spans="2:5" x14ac:dyDescent="0.25">
      <c r="B206" s="295"/>
      <c r="D206" s="72"/>
      <c r="E206" s="73"/>
    </row>
    <row r="207" spans="2:5" x14ac:dyDescent="0.25">
      <c r="B207" s="295"/>
      <c r="D207" s="72"/>
      <c r="E207" s="73"/>
    </row>
    <row r="208" spans="2:5" x14ac:dyDescent="0.25">
      <c r="B208" s="295"/>
      <c r="D208" s="72"/>
      <c r="E208" s="73"/>
    </row>
    <row r="209" spans="2:5" x14ac:dyDescent="0.25">
      <c r="B209" s="295"/>
      <c r="D209" s="72"/>
      <c r="E209" s="73"/>
    </row>
    <row r="210" spans="2:5" x14ac:dyDescent="0.25">
      <c r="B210" s="295"/>
      <c r="D210" s="72"/>
      <c r="E210" s="73"/>
    </row>
    <row r="211" spans="2:5" x14ac:dyDescent="0.25">
      <c r="B211" s="295"/>
      <c r="D211" s="72"/>
      <c r="E211" s="73"/>
    </row>
    <row r="212" spans="2:5" x14ac:dyDescent="0.25">
      <c r="B212" s="295"/>
      <c r="D212" s="72"/>
      <c r="E212" s="73"/>
    </row>
    <row r="213" spans="2:5" x14ac:dyDescent="0.25">
      <c r="B213" s="295"/>
      <c r="D213" s="72"/>
      <c r="E213" s="73"/>
    </row>
    <row r="214" spans="2:5" x14ac:dyDescent="0.25">
      <c r="B214" s="295"/>
      <c r="D214" s="72"/>
      <c r="E214" s="73"/>
    </row>
    <row r="215" spans="2:5" x14ac:dyDescent="0.25">
      <c r="B215" s="295"/>
      <c r="D215" s="72"/>
      <c r="E215" s="73"/>
    </row>
    <row r="216" spans="2:5" x14ac:dyDescent="0.25">
      <c r="B216" s="295"/>
      <c r="D216" s="72"/>
      <c r="E216" s="73"/>
    </row>
    <row r="217" spans="2:5" x14ac:dyDescent="0.25">
      <c r="B217" s="295"/>
      <c r="D217" s="72"/>
      <c r="E217" s="73"/>
    </row>
    <row r="218" spans="2:5" x14ac:dyDescent="0.25">
      <c r="B218" s="295"/>
      <c r="D218" s="72"/>
      <c r="E218" s="73"/>
    </row>
    <row r="219" spans="2:5" x14ac:dyDescent="0.25">
      <c r="B219" s="295"/>
      <c r="D219" s="72"/>
      <c r="E219" s="73"/>
    </row>
    <row r="220" spans="2:5" x14ac:dyDescent="0.25">
      <c r="B220" s="295"/>
      <c r="D220" s="72"/>
      <c r="E220" s="73"/>
    </row>
    <row r="221" spans="2:5" x14ac:dyDescent="0.25">
      <c r="B221" s="295"/>
      <c r="D221" s="72"/>
      <c r="E221" s="73"/>
    </row>
    <row r="222" spans="2:5" x14ac:dyDescent="0.25">
      <c r="B222" s="295"/>
      <c r="D222" s="72"/>
      <c r="E222" s="73"/>
    </row>
    <row r="223" spans="2:5" x14ac:dyDescent="0.25">
      <c r="B223" s="295"/>
      <c r="D223" s="72"/>
      <c r="E223" s="73"/>
    </row>
    <row r="224" spans="2:5" x14ac:dyDescent="0.25">
      <c r="B224" s="295"/>
      <c r="D224" s="72"/>
      <c r="E224" s="73"/>
    </row>
    <row r="225" spans="2:5" x14ac:dyDescent="0.25">
      <c r="B225" s="295"/>
      <c r="D225" s="72"/>
      <c r="E225" s="73"/>
    </row>
    <row r="226" spans="2:5" x14ac:dyDescent="0.25">
      <c r="B226" s="295"/>
      <c r="D226" s="72"/>
      <c r="E226" s="73"/>
    </row>
    <row r="227" spans="2:5" x14ac:dyDescent="0.25">
      <c r="D227" s="72"/>
      <c r="E227" s="73"/>
    </row>
    <row r="228" spans="2:5" x14ac:dyDescent="0.25">
      <c r="D228" s="72"/>
      <c r="E228" s="73"/>
    </row>
    <row r="229" spans="2:5" x14ac:dyDescent="0.25">
      <c r="D229" s="72"/>
      <c r="E229" s="73"/>
    </row>
    <row r="230" spans="2:5" x14ac:dyDescent="0.25">
      <c r="D230" s="72"/>
      <c r="E230" s="73"/>
    </row>
    <row r="231" spans="2:5" x14ac:dyDescent="0.25">
      <c r="D231" s="72"/>
      <c r="E231" s="73"/>
    </row>
    <row r="232" spans="2:5" x14ac:dyDescent="0.25">
      <c r="D232" s="72"/>
      <c r="E232" s="73"/>
    </row>
    <row r="233" spans="2:5" x14ac:dyDescent="0.25">
      <c r="D233" s="72"/>
      <c r="E233" s="73"/>
    </row>
    <row r="234" spans="2:5" x14ac:dyDescent="0.25">
      <c r="D234" s="72"/>
      <c r="E234" s="73"/>
    </row>
    <row r="235" spans="2:5" x14ac:dyDescent="0.25">
      <c r="D235" s="72"/>
      <c r="E235" s="73"/>
    </row>
    <row r="236" spans="2:5" x14ac:dyDescent="0.25">
      <c r="D236" s="72"/>
      <c r="E236" s="73"/>
    </row>
    <row r="237" spans="2:5" x14ac:dyDescent="0.25">
      <c r="D237" s="72"/>
      <c r="E237" s="73"/>
    </row>
    <row r="238" spans="2:5" x14ac:dyDescent="0.25">
      <c r="D238" s="72"/>
      <c r="E238" s="73"/>
    </row>
    <row r="239" spans="2:5" x14ac:dyDescent="0.25">
      <c r="D239" s="72"/>
      <c r="E239" s="73"/>
    </row>
    <row r="240" spans="2:5" x14ac:dyDescent="0.25">
      <c r="D240" s="72"/>
      <c r="E240" s="73"/>
    </row>
    <row r="241" spans="4:5" x14ac:dyDescent="0.25">
      <c r="D241" s="72"/>
      <c r="E241" s="73"/>
    </row>
    <row r="242" spans="4:5" x14ac:dyDescent="0.25">
      <c r="D242" s="72"/>
      <c r="E242" s="73"/>
    </row>
    <row r="243" spans="4:5" x14ac:dyDescent="0.25">
      <c r="D243" s="72"/>
      <c r="E243" s="73"/>
    </row>
    <row r="244" spans="4:5" x14ac:dyDescent="0.25">
      <c r="D244" s="72"/>
      <c r="E244" s="73"/>
    </row>
    <row r="245" spans="4:5" x14ac:dyDescent="0.25">
      <c r="D245" s="72"/>
      <c r="E245" s="73"/>
    </row>
    <row r="246" spans="4:5" x14ac:dyDescent="0.25">
      <c r="D246" s="72"/>
      <c r="E246" s="73"/>
    </row>
    <row r="247" spans="4:5" x14ac:dyDescent="0.25">
      <c r="D247" s="72"/>
      <c r="E247" s="73"/>
    </row>
    <row r="248" spans="4:5" x14ac:dyDescent="0.25">
      <c r="D248" s="72"/>
      <c r="E248" s="73"/>
    </row>
    <row r="249" spans="4:5" x14ac:dyDescent="0.25">
      <c r="D249" s="72"/>
      <c r="E249" s="73"/>
    </row>
    <row r="250" spans="4:5" x14ac:dyDescent="0.25">
      <c r="D250" s="72"/>
      <c r="E250" s="73"/>
    </row>
    <row r="251" spans="4:5" x14ac:dyDescent="0.25">
      <c r="D251" s="72"/>
      <c r="E251" s="73"/>
    </row>
    <row r="252" spans="4:5" x14ac:dyDescent="0.25">
      <c r="D252" s="72"/>
      <c r="E252" s="73"/>
    </row>
    <row r="253" spans="4:5" x14ac:dyDescent="0.25">
      <c r="D253" s="72"/>
      <c r="E253" s="73"/>
    </row>
    <row r="254" spans="4:5" x14ac:dyDescent="0.25">
      <c r="D254" s="72"/>
      <c r="E254" s="73"/>
    </row>
    <row r="255" spans="4:5" x14ac:dyDescent="0.25">
      <c r="D255" s="72"/>
      <c r="E255" s="73"/>
    </row>
    <row r="256" spans="4:5" x14ac:dyDescent="0.25">
      <c r="D256" s="72"/>
      <c r="E256" s="73"/>
    </row>
    <row r="257" spans="4:5" x14ac:dyDescent="0.25">
      <c r="D257" s="72"/>
      <c r="E257" s="73"/>
    </row>
    <row r="258" spans="4:5" x14ac:dyDescent="0.25">
      <c r="D258" s="72"/>
      <c r="E258" s="73"/>
    </row>
    <row r="259" spans="4:5" x14ac:dyDescent="0.25">
      <c r="D259" s="72"/>
      <c r="E259" s="73"/>
    </row>
    <row r="260" spans="4:5" x14ac:dyDescent="0.25">
      <c r="D260" s="72"/>
      <c r="E260" s="73"/>
    </row>
    <row r="261" spans="4:5" x14ac:dyDescent="0.25">
      <c r="D261" s="72"/>
      <c r="E261" s="73"/>
    </row>
    <row r="262" spans="4:5" x14ac:dyDescent="0.25">
      <c r="D262" s="72"/>
      <c r="E262" s="73"/>
    </row>
    <row r="263" spans="4:5" x14ac:dyDescent="0.25">
      <c r="D263" s="72"/>
      <c r="E263" s="73"/>
    </row>
    <row r="264" spans="4:5" x14ac:dyDescent="0.25">
      <c r="D264" s="72"/>
      <c r="E264" s="73"/>
    </row>
    <row r="265" spans="4:5" x14ac:dyDescent="0.25">
      <c r="D265" s="72"/>
      <c r="E265" s="73"/>
    </row>
    <row r="266" spans="4:5" x14ac:dyDescent="0.25">
      <c r="D266" s="72"/>
      <c r="E266" s="73"/>
    </row>
    <row r="267" spans="4:5" x14ac:dyDescent="0.25">
      <c r="D267" s="72"/>
      <c r="E267" s="73"/>
    </row>
    <row r="268" spans="4:5" x14ac:dyDescent="0.25">
      <c r="D268" s="72"/>
      <c r="E268" s="73"/>
    </row>
    <row r="269" spans="4:5" x14ac:dyDescent="0.25">
      <c r="D269" s="72"/>
      <c r="E269" s="73"/>
    </row>
    <row r="270" spans="4:5" x14ac:dyDescent="0.25">
      <c r="D270" s="72"/>
      <c r="E270" s="73"/>
    </row>
    <row r="271" spans="4:5" x14ac:dyDescent="0.25">
      <c r="D271" s="72"/>
      <c r="E271" s="73"/>
    </row>
  </sheetData>
  <mergeCells count="2">
    <mergeCell ref="A4:A5"/>
    <mergeCell ref="B4:B5"/>
  </mergeCells>
  <pageMargins left="0.98425196850393704" right="0.74803149606299213" top="0.98425196850393704" bottom="0.98425196850393704" header="0.51181102362204722" footer="0.51181102362204722"/>
  <pageSetup paperSize="9" scale="74" orientation="portrait" horizontalDpi="300" verticalDpi="300" r:id="rId1"/>
  <headerFooter alignWithMargins="0">
    <oddHeader xml:space="preserve">&amp;C&amp;9REM PROJEKT d.o.o. Podvin 102, 3310 Žalec, 03 5717705, 041 938550 email: milan.rozman@siol.net
</oddHeader>
    <oddFooter>&amp;L&amp;"Times New Roman CE,Navadno"&amp;8&amp;F&amp;C&amp;A&amp;R&amp;P/&amp;N</oddFooter>
  </headerFooter>
  <rowBreaks count="2" manualBreakCount="2">
    <brk id="24" max="6" man="1"/>
    <brk id="52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76"/>
  <sheetViews>
    <sheetView tabSelected="1" view="pageBreakPreview" topLeftCell="A12" zoomScale="90" zoomScaleNormal="100" zoomScaleSheetLayoutView="90" workbookViewId="0">
      <selection activeCell="B33" sqref="B33"/>
    </sheetView>
  </sheetViews>
  <sheetFormatPr defaultColWidth="8.85546875" defaultRowHeight="15" x14ac:dyDescent="0.25"/>
  <cols>
    <col min="1" max="1" width="5.85546875" style="16" customWidth="1"/>
    <col min="2" max="2" width="55.7109375" style="7" customWidth="1"/>
    <col min="3" max="3" width="8.42578125" style="3" customWidth="1"/>
    <col min="4" max="4" width="13.7109375" style="7" customWidth="1"/>
    <col min="5" max="5" width="13.7109375" style="15" customWidth="1"/>
    <col min="6" max="6" width="18.140625" style="7" customWidth="1"/>
    <col min="7" max="9" width="9.5703125" style="7" customWidth="1"/>
    <col min="10" max="10" width="9.140625" style="7" customWidth="1"/>
    <col min="11" max="11" width="9.42578125" style="7" customWidth="1"/>
    <col min="12" max="251" width="9.140625" style="7" customWidth="1"/>
    <col min="252" max="16384" width="8.85546875" style="7"/>
  </cols>
  <sheetData>
    <row r="1" spans="1:9" x14ac:dyDescent="0.25">
      <c r="A1" s="240"/>
      <c r="B1" s="241" t="str">
        <f>NASLOVNICA!B13</f>
        <v>MINISTRSTVO ZA ZDRAVJE</v>
      </c>
      <c r="C1" s="157"/>
      <c r="D1" s="154"/>
      <c r="E1" s="242"/>
      <c r="F1" s="154"/>
    </row>
    <row r="2" spans="1:9" x14ac:dyDescent="0.25">
      <c r="A2" s="243"/>
      <c r="B2" s="244" t="str">
        <f>NASLOVNICA!B15</f>
        <v>UKC MARIBOR – DOGRADITEV GASILSKIH DVIGAL K HOSPITALNI STOLPNICI</v>
      </c>
      <c r="C2" s="157"/>
      <c r="D2" s="154"/>
      <c r="E2" s="242"/>
      <c r="F2" s="154"/>
    </row>
    <row r="3" spans="1:9" x14ac:dyDescent="0.25">
      <c r="A3" s="245"/>
      <c r="B3" s="246" t="str">
        <f>NASLOVNICA!B17</f>
        <v>Št. Načrta : REM-97/2018</v>
      </c>
      <c r="C3" s="157"/>
      <c r="D3" s="154"/>
      <c r="E3" s="242"/>
      <c r="F3" s="154"/>
    </row>
    <row r="4" spans="1:9" ht="12.95" customHeight="1" x14ac:dyDescent="0.25">
      <c r="A4" s="498" t="s">
        <v>67</v>
      </c>
      <c r="B4" s="500" t="s">
        <v>217</v>
      </c>
      <c r="C4" s="18"/>
      <c r="D4" s="247"/>
      <c r="E4" s="248"/>
      <c r="F4" s="247"/>
      <c r="G4" s="5"/>
      <c r="H4" s="6"/>
    </row>
    <row r="5" spans="1:9" ht="12.95" customHeight="1" x14ac:dyDescent="0.25">
      <c r="A5" s="499"/>
      <c r="B5" s="501"/>
      <c r="C5" s="249"/>
      <c r="D5" s="250"/>
      <c r="E5" s="248"/>
      <c r="F5" s="250"/>
      <c r="G5" s="5"/>
      <c r="H5" s="6"/>
    </row>
    <row r="6" spans="1:9" s="47" customFormat="1" ht="42.75" customHeight="1" x14ac:dyDescent="0.25">
      <c r="A6" s="251" t="s">
        <v>5</v>
      </c>
      <c r="B6" s="252" t="s">
        <v>20</v>
      </c>
      <c r="C6" s="253" t="s">
        <v>4</v>
      </c>
      <c r="D6" s="254" t="s">
        <v>21</v>
      </c>
      <c r="E6" s="255" t="s">
        <v>23</v>
      </c>
      <c r="F6" s="358" t="s">
        <v>76</v>
      </c>
      <c r="G6" s="55"/>
    </row>
    <row r="7" spans="1:9" ht="12.95" customHeight="1" x14ac:dyDescent="0.25">
      <c r="A7" s="37"/>
      <c r="B7" s="256"/>
      <c r="C7" s="18"/>
      <c r="D7" s="257"/>
      <c r="E7" s="239"/>
      <c r="F7" s="257"/>
      <c r="G7" s="9"/>
      <c r="H7" s="14"/>
      <c r="I7" s="14"/>
    </row>
    <row r="8" spans="1:9" s="17" customFormat="1" x14ac:dyDescent="0.25">
      <c r="A8" s="276"/>
      <c r="B8" s="277"/>
      <c r="C8" s="278"/>
      <c r="D8" s="83"/>
      <c r="E8" s="79"/>
      <c r="G8" s="279"/>
    </row>
    <row r="9" spans="1:9" s="17" customFormat="1" x14ac:dyDescent="0.25">
      <c r="A9" s="276"/>
      <c r="B9" s="277"/>
      <c r="C9" s="278"/>
      <c r="D9" s="83"/>
      <c r="E9" s="79"/>
    </row>
    <row r="10" spans="1:9" ht="79.5" customHeight="1" x14ac:dyDescent="0.25">
      <c r="A10" s="386">
        <v>5.01</v>
      </c>
      <c r="B10" s="387" t="s">
        <v>212</v>
      </c>
      <c r="C10" s="388"/>
      <c r="D10" s="389"/>
      <c r="E10" s="390"/>
      <c r="F10" s="389"/>
      <c r="G10" s="9"/>
      <c r="H10" s="14"/>
      <c r="I10" s="14"/>
    </row>
    <row r="11" spans="1:9" ht="12.95" customHeight="1" x14ac:dyDescent="0.25">
      <c r="A11" s="386"/>
      <c r="B11" s="391" t="s">
        <v>109</v>
      </c>
      <c r="C11" s="388"/>
      <c r="D11" s="389"/>
      <c r="E11" s="390"/>
      <c r="F11" s="389"/>
      <c r="G11" s="9"/>
      <c r="H11" s="14"/>
      <c r="I11" s="14"/>
    </row>
    <row r="12" spans="1:9" ht="12.95" customHeight="1" x14ac:dyDescent="0.25">
      <c r="A12" s="386"/>
      <c r="B12" s="391" t="s">
        <v>98</v>
      </c>
      <c r="C12" s="388"/>
      <c r="D12" s="389"/>
      <c r="E12" s="390"/>
      <c r="F12" s="389"/>
      <c r="G12" s="9"/>
      <c r="H12" s="14"/>
      <c r="I12" s="14"/>
    </row>
    <row r="13" spans="1:9" ht="12.95" customHeight="1" x14ac:dyDescent="0.25">
      <c r="A13" s="386"/>
      <c r="B13" s="391" t="s">
        <v>99</v>
      </c>
      <c r="C13" s="388"/>
      <c r="D13" s="389"/>
      <c r="E13" s="390"/>
      <c r="F13" s="389"/>
      <c r="G13" s="9"/>
      <c r="H13" s="14"/>
      <c r="I13" s="14"/>
    </row>
    <row r="14" spans="1:9" ht="12.95" customHeight="1" x14ac:dyDescent="0.25">
      <c r="A14" s="386"/>
      <c r="B14" s="391" t="s">
        <v>100</v>
      </c>
      <c r="C14" s="388"/>
      <c r="D14" s="389"/>
      <c r="E14" s="390"/>
      <c r="F14" s="389"/>
      <c r="G14" s="9"/>
      <c r="H14" s="14"/>
      <c r="I14" s="14"/>
    </row>
    <row r="15" spans="1:9" ht="12.95" customHeight="1" x14ac:dyDescent="0.25">
      <c r="A15" s="386"/>
      <c r="B15" s="391"/>
      <c r="C15" s="388"/>
      <c r="D15" s="389"/>
      <c r="E15" s="390"/>
      <c r="F15" s="389"/>
      <c r="G15" s="9"/>
      <c r="H15" s="14"/>
      <c r="I15" s="14"/>
    </row>
    <row r="16" spans="1:9" ht="12.95" customHeight="1" x14ac:dyDescent="0.25">
      <c r="A16" s="386"/>
      <c r="B16" s="391" t="s">
        <v>101</v>
      </c>
      <c r="C16" s="388"/>
      <c r="D16" s="389"/>
      <c r="E16" s="390"/>
      <c r="F16" s="389"/>
      <c r="G16" s="9"/>
      <c r="H16" s="14"/>
      <c r="I16" s="14"/>
    </row>
    <row r="17" spans="1:9" ht="50.25" customHeight="1" x14ac:dyDescent="0.25">
      <c r="A17" s="386"/>
      <c r="B17" s="387" t="s">
        <v>218</v>
      </c>
      <c r="C17" s="388"/>
      <c r="D17" s="389"/>
      <c r="E17" s="390"/>
      <c r="F17" s="389"/>
      <c r="G17" s="9"/>
      <c r="H17" s="14"/>
      <c r="I17" s="14"/>
    </row>
    <row r="18" spans="1:9" ht="12.95" customHeight="1" x14ac:dyDescent="0.25">
      <c r="A18" s="386"/>
      <c r="B18" s="391" t="s">
        <v>102</v>
      </c>
      <c r="C18" s="388"/>
      <c r="D18" s="389"/>
      <c r="E18" s="390"/>
      <c r="F18" s="389"/>
      <c r="G18" s="9"/>
      <c r="H18" s="14"/>
      <c r="I18" s="14"/>
    </row>
    <row r="19" spans="1:9" ht="12.95" customHeight="1" x14ac:dyDescent="0.25">
      <c r="A19" s="392"/>
      <c r="B19" s="393" t="s">
        <v>219</v>
      </c>
      <c r="C19" s="388"/>
      <c r="D19" s="389"/>
      <c r="E19" s="390"/>
      <c r="F19" s="389"/>
      <c r="G19" s="9"/>
      <c r="H19" s="14"/>
      <c r="I19" s="14"/>
    </row>
    <row r="20" spans="1:9" ht="12.95" customHeight="1" x14ac:dyDescent="0.25">
      <c r="A20" s="386"/>
      <c r="B20" s="391" t="s">
        <v>103</v>
      </c>
      <c r="C20" s="388"/>
      <c r="D20" s="389"/>
      <c r="E20" s="390"/>
      <c r="F20" s="389"/>
      <c r="G20" s="9"/>
      <c r="H20" s="14"/>
      <c r="I20" s="14"/>
    </row>
    <row r="21" spans="1:9" ht="12.95" customHeight="1" x14ac:dyDescent="0.25">
      <c r="A21" s="392"/>
      <c r="B21" s="393" t="s">
        <v>220</v>
      </c>
      <c r="C21" s="388"/>
      <c r="D21" s="389"/>
      <c r="E21" s="390"/>
      <c r="F21" s="389"/>
      <c r="G21" s="9"/>
      <c r="H21" s="14"/>
      <c r="I21" s="14"/>
    </row>
    <row r="22" spans="1:9" s="385" customFormat="1" ht="63.75" customHeight="1" x14ac:dyDescent="0.25">
      <c r="A22" s="394"/>
      <c r="B22" s="395" t="s">
        <v>104</v>
      </c>
      <c r="C22" s="388"/>
      <c r="D22" s="396"/>
      <c r="E22" s="390"/>
      <c r="F22" s="396"/>
      <c r="G22" s="383"/>
      <c r="H22" s="384"/>
      <c r="I22" s="384"/>
    </row>
    <row r="23" spans="1:9" s="385" customFormat="1" ht="12.95" customHeight="1" x14ac:dyDescent="0.25">
      <c r="A23" s="394"/>
      <c r="B23" s="397" t="s">
        <v>105</v>
      </c>
      <c r="C23" s="388"/>
      <c r="D23" s="396"/>
      <c r="E23" s="390"/>
      <c r="F23" s="396"/>
      <c r="G23" s="383"/>
      <c r="H23" s="384"/>
      <c r="I23" s="384"/>
    </row>
    <row r="24" spans="1:9" s="385" customFormat="1" ht="45.75" customHeight="1" x14ac:dyDescent="0.25">
      <c r="A24" s="394"/>
      <c r="B24" s="395" t="s">
        <v>106</v>
      </c>
      <c r="C24" s="388"/>
      <c r="D24" s="396"/>
      <c r="E24" s="390"/>
      <c r="F24" s="396"/>
      <c r="G24" s="383"/>
      <c r="H24" s="384"/>
      <c r="I24" s="384"/>
    </row>
    <row r="25" spans="1:9" s="385" customFormat="1" ht="12.95" customHeight="1" x14ac:dyDescent="0.25">
      <c r="A25" s="394"/>
      <c r="B25" s="397" t="s">
        <v>107</v>
      </c>
      <c r="C25" s="388"/>
      <c r="D25" s="396"/>
      <c r="E25" s="390"/>
      <c r="F25" s="396"/>
      <c r="G25" s="383"/>
      <c r="H25" s="384"/>
      <c r="I25" s="384"/>
    </row>
    <row r="26" spans="1:9" s="385" customFormat="1" ht="12.95" customHeight="1" x14ac:dyDescent="0.25">
      <c r="A26" s="394"/>
      <c r="B26" s="398" t="s">
        <v>111</v>
      </c>
      <c r="C26" s="388"/>
      <c r="D26" s="396"/>
      <c r="E26" s="390"/>
      <c r="F26" s="396"/>
      <c r="G26" s="383"/>
      <c r="H26" s="384"/>
      <c r="I26" s="384"/>
    </row>
    <row r="27" spans="1:9" s="385" customFormat="1" ht="12.95" customHeight="1" x14ac:dyDescent="0.25">
      <c r="A27" s="394"/>
      <c r="B27" s="397" t="s">
        <v>110</v>
      </c>
      <c r="C27" s="388"/>
      <c r="D27" s="396"/>
      <c r="E27" s="390"/>
      <c r="F27" s="396"/>
      <c r="G27" s="383"/>
      <c r="H27" s="384"/>
      <c r="I27" s="384"/>
    </row>
    <row r="28" spans="1:9" s="385" customFormat="1" ht="47.25" customHeight="1" x14ac:dyDescent="0.25">
      <c r="A28" s="399"/>
      <c r="B28" s="400" t="s">
        <v>108</v>
      </c>
      <c r="C28" s="388"/>
      <c r="D28" s="396"/>
      <c r="E28" s="390"/>
      <c r="F28" s="396"/>
      <c r="G28" s="383"/>
      <c r="H28" s="384"/>
      <c r="I28" s="384"/>
    </row>
    <row r="29" spans="1:9" s="385" customFormat="1" ht="12.95" customHeight="1" x14ac:dyDescent="0.25">
      <c r="A29" s="399"/>
      <c r="B29" s="397" t="s">
        <v>7</v>
      </c>
      <c r="C29" s="388">
        <v>1</v>
      </c>
      <c r="D29" s="396"/>
      <c r="E29" s="390">
        <f>D29*C29</f>
        <v>0</v>
      </c>
      <c r="F29" s="396"/>
      <c r="G29" s="383"/>
      <c r="H29" s="384"/>
      <c r="I29" s="384"/>
    </row>
    <row r="30" spans="1:9" s="17" customFormat="1" x14ac:dyDescent="0.25">
      <c r="A30" s="276"/>
      <c r="B30" s="277"/>
      <c r="C30" s="278"/>
      <c r="D30" s="83"/>
      <c r="E30" s="79"/>
      <c r="G30" s="279"/>
    </row>
    <row r="31" spans="1:9" s="17" customFormat="1" x14ac:dyDescent="0.25">
      <c r="A31" s="276"/>
      <c r="B31" s="277"/>
      <c r="C31" s="278"/>
      <c r="D31" s="83"/>
      <c r="E31" s="79"/>
      <c r="G31" s="279"/>
    </row>
    <row r="32" spans="1:9" ht="33" customHeight="1" x14ac:dyDescent="0.25">
      <c r="A32" s="52">
        <f>A10+0.01</f>
        <v>5.0199999999999996</v>
      </c>
      <c r="B32" s="61" t="s">
        <v>221</v>
      </c>
      <c r="C32" s="258" t="s">
        <v>6</v>
      </c>
      <c r="D32" s="205"/>
      <c r="E32" s="200"/>
      <c r="F32" s="117"/>
    </row>
    <row r="33" spans="1:6" ht="12.95" customHeight="1" x14ac:dyDescent="0.25">
      <c r="A33" s="215"/>
      <c r="B33" s="61" t="s">
        <v>222</v>
      </c>
      <c r="C33" s="259">
        <v>1</v>
      </c>
      <c r="D33" s="66"/>
      <c r="E33" s="67">
        <f>D33*C33</f>
        <v>0</v>
      </c>
      <c r="F33" s="117"/>
    </row>
    <row r="34" spans="1:6" s="17" customFormat="1" ht="12.95" customHeight="1" x14ac:dyDescent="0.25">
      <c r="A34" s="65"/>
      <c r="B34" s="60"/>
      <c r="C34" s="34"/>
      <c r="D34" s="68"/>
      <c r="E34" s="69"/>
      <c r="F34" s="81"/>
    </row>
    <row r="35" spans="1:6" s="17" customFormat="1" ht="12.95" customHeight="1" x14ac:dyDescent="0.25">
      <c r="A35" s="65"/>
      <c r="B35" s="60"/>
      <c r="C35" s="34"/>
      <c r="D35" s="68"/>
      <c r="E35" s="69"/>
      <c r="F35" s="81"/>
    </row>
    <row r="36" spans="1:6" ht="57" customHeight="1" x14ac:dyDescent="0.25">
      <c r="A36" s="52">
        <f>A32+0.01</f>
        <v>5.0299999999999994</v>
      </c>
      <c r="B36" s="61" t="s">
        <v>215</v>
      </c>
      <c r="C36" s="258" t="s">
        <v>6</v>
      </c>
      <c r="D36" s="205"/>
      <c r="E36" s="200"/>
      <c r="F36" s="117"/>
    </row>
    <row r="37" spans="1:6" ht="12.95" customHeight="1" x14ac:dyDescent="0.25">
      <c r="A37" s="215"/>
      <c r="B37" s="61" t="s">
        <v>223</v>
      </c>
      <c r="C37" s="259">
        <v>1</v>
      </c>
      <c r="D37" s="66"/>
      <c r="E37" s="67">
        <f>D37*C37</f>
        <v>0</v>
      </c>
      <c r="F37" s="117"/>
    </row>
    <row r="38" spans="1:6" s="17" customFormat="1" ht="12.95" customHeight="1" x14ac:dyDescent="0.25">
      <c r="A38" s="65"/>
      <c r="B38" s="60"/>
      <c r="C38" s="34"/>
      <c r="D38" s="68"/>
      <c r="E38" s="69"/>
      <c r="F38" s="81"/>
    </row>
    <row r="39" spans="1:6" s="17" customFormat="1" ht="12.95" customHeight="1" x14ac:dyDescent="0.25">
      <c r="A39" s="65"/>
      <c r="B39" s="60"/>
      <c r="C39" s="34"/>
      <c r="D39" s="68"/>
      <c r="E39" s="69"/>
      <c r="F39" s="81"/>
    </row>
    <row r="40" spans="1:6" ht="57" customHeight="1" x14ac:dyDescent="0.25">
      <c r="A40" s="52">
        <f>A36+0.01</f>
        <v>5.0399999999999991</v>
      </c>
      <c r="B40" s="61" t="s">
        <v>216</v>
      </c>
      <c r="C40" s="258" t="s">
        <v>6</v>
      </c>
      <c r="D40" s="205"/>
      <c r="E40" s="200"/>
      <c r="F40" s="117"/>
    </row>
    <row r="41" spans="1:6" ht="12.95" customHeight="1" x14ac:dyDescent="0.25">
      <c r="A41" s="215"/>
      <c r="B41" s="61" t="s">
        <v>224</v>
      </c>
      <c r="C41" s="259">
        <v>2</v>
      </c>
      <c r="D41" s="66"/>
      <c r="E41" s="67">
        <f>D41*C41</f>
        <v>0</v>
      </c>
      <c r="F41" s="117"/>
    </row>
    <row r="42" spans="1:6" ht="12.95" customHeight="1" x14ac:dyDescent="0.25">
      <c r="A42" s="215"/>
      <c r="B42" s="61" t="s">
        <v>227</v>
      </c>
      <c r="C42" s="259">
        <v>1</v>
      </c>
      <c r="D42" s="66"/>
      <c r="E42" s="67">
        <f>D42*C42</f>
        <v>0</v>
      </c>
      <c r="F42" s="117"/>
    </row>
    <row r="43" spans="1:6" s="17" customFormat="1" ht="12.95" customHeight="1" x14ac:dyDescent="0.25">
      <c r="A43" s="65"/>
      <c r="B43" s="60"/>
      <c r="C43" s="34"/>
      <c r="D43" s="68"/>
      <c r="E43" s="69"/>
      <c r="F43" s="81"/>
    </row>
    <row r="44" spans="1:6" s="17" customFormat="1" ht="12.95" customHeight="1" x14ac:dyDescent="0.25">
      <c r="A44" s="65"/>
      <c r="B44" s="60"/>
      <c r="C44" s="34"/>
      <c r="D44" s="68"/>
      <c r="E44" s="69"/>
      <c r="F44" s="81"/>
    </row>
    <row r="45" spans="1:6" ht="57" customHeight="1" x14ac:dyDescent="0.25">
      <c r="A45" s="52">
        <f>A40+0.01</f>
        <v>5.0499999999999989</v>
      </c>
      <c r="B45" s="61" t="s">
        <v>225</v>
      </c>
      <c r="C45" s="258" t="s">
        <v>6</v>
      </c>
      <c r="D45" s="205"/>
      <c r="E45" s="200"/>
      <c r="F45" s="117"/>
    </row>
    <row r="46" spans="1:6" ht="12.95" customHeight="1" x14ac:dyDescent="0.25">
      <c r="A46" s="215"/>
      <c r="B46" s="61" t="s">
        <v>226</v>
      </c>
      <c r="C46" s="259">
        <v>4</v>
      </c>
      <c r="D46" s="66"/>
      <c r="E46" s="67">
        <f>D46*C46</f>
        <v>0</v>
      </c>
      <c r="F46" s="117"/>
    </row>
    <row r="47" spans="1:6" s="17" customFormat="1" ht="12.95" customHeight="1" x14ac:dyDescent="0.25">
      <c r="A47" s="65"/>
      <c r="B47" s="60"/>
      <c r="C47" s="34"/>
      <c r="D47" s="68"/>
      <c r="E47" s="69"/>
      <c r="F47" s="81"/>
    </row>
    <row r="48" spans="1:6" s="17" customFormat="1" ht="12.95" customHeight="1" x14ac:dyDescent="0.25">
      <c r="A48" s="65"/>
      <c r="B48" s="60"/>
      <c r="C48" s="34"/>
      <c r="D48" s="68"/>
      <c r="E48" s="69"/>
      <c r="F48" s="81"/>
    </row>
    <row r="49" spans="1:10" s="17" customFormat="1" ht="12.95" customHeight="1" x14ac:dyDescent="0.25">
      <c r="A49" s="65"/>
      <c r="B49" s="60"/>
      <c r="C49" s="34"/>
      <c r="D49" s="68"/>
      <c r="E49" s="69"/>
      <c r="F49" s="81"/>
    </row>
    <row r="50" spans="1:10" s="17" customFormat="1" ht="12.95" customHeight="1" x14ac:dyDescent="0.25">
      <c r="A50" s="65"/>
      <c r="B50" s="59"/>
      <c r="C50" s="34"/>
      <c r="D50" s="68"/>
      <c r="E50" s="69"/>
      <c r="F50" s="81"/>
      <c r="G50" s="79"/>
      <c r="H50" s="35"/>
      <c r="I50" s="35"/>
    </row>
    <row r="51" spans="1:10" s="17" customFormat="1" ht="12.95" customHeight="1" x14ac:dyDescent="0.25">
      <c r="A51" s="65"/>
      <c r="B51" s="60"/>
      <c r="C51" s="18"/>
      <c r="D51" s="68"/>
      <c r="E51" s="69"/>
      <c r="F51" s="81"/>
      <c r="G51" s="79"/>
      <c r="H51" s="33"/>
      <c r="I51" s="35"/>
      <c r="J51" s="35"/>
    </row>
    <row r="52" spans="1:10" s="480" customFormat="1" x14ac:dyDescent="0.25">
      <c r="A52" s="478">
        <f>A45+0.01</f>
        <v>5.0599999999999987</v>
      </c>
      <c r="B52" s="298" t="s">
        <v>190</v>
      </c>
      <c r="C52" s="299"/>
      <c r="D52" s="479"/>
      <c r="E52" s="300"/>
      <c r="F52" s="301"/>
      <c r="G52" s="301"/>
    </row>
    <row r="53" spans="1:10" s="480" customFormat="1" x14ac:dyDescent="0.25">
      <c r="A53" s="481"/>
      <c r="B53" s="302" t="s">
        <v>191</v>
      </c>
      <c r="C53" s="303"/>
      <c r="D53" s="482"/>
      <c r="E53" s="304"/>
      <c r="F53" s="305"/>
      <c r="G53" s="305"/>
    </row>
    <row r="54" spans="1:10" s="480" customFormat="1" x14ac:dyDescent="0.25">
      <c r="A54" s="481"/>
      <c r="B54" s="302" t="s">
        <v>192</v>
      </c>
      <c r="C54" s="303"/>
      <c r="D54" s="482"/>
      <c r="E54" s="304"/>
      <c r="F54" s="305"/>
      <c r="G54" s="305"/>
    </row>
    <row r="55" spans="1:10" s="480" customFormat="1" x14ac:dyDescent="0.25">
      <c r="A55" s="481"/>
      <c r="B55" s="302" t="s">
        <v>193</v>
      </c>
      <c r="C55" s="303"/>
      <c r="D55" s="482"/>
      <c r="E55" s="304"/>
      <c r="F55" s="305"/>
      <c r="G55" s="305"/>
    </row>
    <row r="56" spans="1:10" s="480" customFormat="1" x14ac:dyDescent="0.25">
      <c r="A56" s="481"/>
      <c r="B56" s="302" t="s">
        <v>194</v>
      </c>
      <c r="C56" s="303"/>
      <c r="D56" s="482"/>
      <c r="E56" s="304"/>
      <c r="F56" s="305"/>
      <c r="G56" s="305"/>
    </row>
    <row r="57" spans="1:10" s="480" customFormat="1" x14ac:dyDescent="0.25">
      <c r="A57" s="481"/>
      <c r="B57" s="302" t="s">
        <v>195</v>
      </c>
      <c r="C57" s="303"/>
      <c r="D57" s="482"/>
      <c r="E57" s="304"/>
      <c r="F57" s="305"/>
      <c r="G57" s="305"/>
    </row>
    <row r="58" spans="1:10" s="480" customFormat="1" x14ac:dyDescent="0.25">
      <c r="A58" s="481"/>
      <c r="B58" s="483" t="s">
        <v>196</v>
      </c>
      <c r="C58" s="303"/>
      <c r="D58" s="482"/>
      <c r="E58" s="304"/>
      <c r="F58" s="305"/>
      <c r="G58" s="305"/>
    </row>
    <row r="59" spans="1:10" s="480" customFormat="1" x14ac:dyDescent="0.25">
      <c r="A59" s="481"/>
      <c r="B59" s="302" t="s">
        <v>197</v>
      </c>
      <c r="C59" s="303"/>
      <c r="D59" s="482"/>
      <c r="E59" s="304"/>
      <c r="F59" s="305"/>
      <c r="G59" s="305"/>
    </row>
    <row r="60" spans="1:10" s="480" customFormat="1" x14ac:dyDescent="0.25">
      <c r="A60" s="481"/>
      <c r="B60" s="302" t="s">
        <v>198</v>
      </c>
      <c r="C60" s="303"/>
      <c r="D60" s="482"/>
      <c r="E60" s="304"/>
      <c r="F60" s="305"/>
      <c r="G60" s="305"/>
    </row>
    <row r="61" spans="1:10" s="480" customFormat="1" x14ac:dyDescent="0.25">
      <c r="A61" s="481"/>
      <c r="B61" s="302" t="s">
        <v>199</v>
      </c>
      <c r="C61" s="303"/>
      <c r="D61" s="482"/>
      <c r="E61" s="304"/>
      <c r="F61" s="305"/>
      <c r="G61" s="305"/>
    </row>
    <row r="62" spans="1:10" s="480" customFormat="1" x14ac:dyDescent="0.25">
      <c r="A62" s="481"/>
      <c r="B62" s="302" t="s">
        <v>200</v>
      </c>
      <c r="C62" s="303"/>
      <c r="D62" s="482"/>
      <c r="E62" s="304"/>
      <c r="F62" s="305"/>
      <c r="G62" s="305"/>
    </row>
    <row r="63" spans="1:10" s="480" customFormat="1" x14ac:dyDescent="0.25">
      <c r="A63" s="484"/>
      <c r="B63" s="306" t="s">
        <v>201</v>
      </c>
      <c r="C63" s="307"/>
      <c r="D63" s="485"/>
      <c r="E63" s="308"/>
      <c r="F63" s="486"/>
      <c r="G63" s="486"/>
    </row>
    <row r="64" spans="1:10" x14ac:dyDescent="0.25">
      <c r="A64" s="215"/>
      <c r="B64" s="487" t="s">
        <v>202</v>
      </c>
      <c r="C64" s="216">
        <v>3400</v>
      </c>
      <c r="D64" s="70"/>
      <c r="E64" s="67">
        <f>C64*D64</f>
        <v>0</v>
      </c>
      <c r="F64" s="45"/>
      <c r="G64" s="488"/>
      <c r="H64" s="489"/>
    </row>
    <row r="65" spans="1:8" x14ac:dyDescent="0.25">
      <c r="A65" s="490"/>
      <c r="B65" s="491"/>
      <c r="C65" s="492"/>
      <c r="D65" s="89"/>
      <c r="E65" s="90"/>
      <c r="G65" s="13"/>
      <c r="H65" s="489"/>
    </row>
    <row r="66" spans="1:8" x14ac:dyDescent="0.25">
      <c r="A66" s="490"/>
      <c r="B66" s="491"/>
      <c r="C66" s="492"/>
      <c r="D66" s="89"/>
      <c r="E66" s="90"/>
      <c r="G66" s="15"/>
      <c r="H66" s="489"/>
    </row>
    <row r="67" spans="1:8" s="319" customFormat="1" x14ac:dyDescent="0.25">
      <c r="A67" s="75">
        <f>A52+0.01</f>
        <v>5.0699999999999985</v>
      </c>
      <c r="B67" s="298" t="s">
        <v>132</v>
      </c>
      <c r="C67" s="299"/>
      <c r="D67" s="427"/>
      <c r="E67" s="300"/>
      <c r="F67" s="428"/>
    </row>
    <row r="68" spans="1:8" s="319" customFormat="1" x14ac:dyDescent="0.25">
      <c r="A68" s="406"/>
      <c r="B68" s="302" t="s">
        <v>179</v>
      </c>
      <c r="C68" s="303"/>
      <c r="D68" s="429"/>
      <c r="E68" s="304"/>
      <c r="F68" s="401"/>
    </row>
    <row r="69" spans="1:8" s="319" customFormat="1" x14ac:dyDescent="0.25">
      <c r="A69" s="406"/>
      <c r="B69" s="302" t="s">
        <v>228</v>
      </c>
      <c r="C69" s="303"/>
      <c r="D69" s="429"/>
      <c r="E69" s="304"/>
      <c r="F69" s="401"/>
    </row>
    <row r="70" spans="1:8" s="319" customFormat="1" x14ac:dyDescent="0.25">
      <c r="A70" s="406"/>
      <c r="B70" s="302" t="s">
        <v>180</v>
      </c>
      <c r="C70" s="303"/>
      <c r="D70" s="429"/>
      <c r="E70" s="304"/>
      <c r="F70" s="401"/>
    </row>
    <row r="71" spans="1:8" s="319" customFormat="1" x14ac:dyDescent="0.25">
      <c r="A71" s="406"/>
      <c r="B71" s="302" t="s">
        <v>181</v>
      </c>
      <c r="C71" s="303"/>
      <c r="D71" s="429"/>
      <c r="E71" s="304"/>
      <c r="F71" s="401"/>
    </row>
    <row r="72" spans="1:8" s="319" customFormat="1" x14ac:dyDescent="0.25">
      <c r="A72" s="406"/>
      <c r="B72" s="302" t="s">
        <v>182</v>
      </c>
      <c r="C72" s="303"/>
      <c r="D72" s="429"/>
      <c r="E72" s="304"/>
      <c r="F72" s="401"/>
    </row>
    <row r="73" spans="1:8" s="319" customFormat="1" x14ac:dyDescent="0.25">
      <c r="A73" s="406"/>
      <c r="B73" s="302" t="s">
        <v>133</v>
      </c>
      <c r="C73" s="303"/>
      <c r="D73" s="429"/>
      <c r="E73" s="304"/>
      <c r="F73" s="401"/>
    </row>
    <row r="74" spans="1:8" s="319" customFormat="1" x14ac:dyDescent="0.25">
      <c r="A74" s="406"/>
      <c r="B74" s="302" t="s">
        <v>134</v>
      </c>
      <c r="C74" s="303"/>
      <c r="D74" s="429"/>
      <c r="E74" s="304"/>
      <c r="F74" s="401"/>
    </row>
    <row r="75" spans="1:8" s="319" customFormat="1" x14ac:dyDescent="0.25">
      <c r="A75" s="406"/>
      <c r="B75" s="302" t="s">
        <v>135</v>
      </c>
      <c r="C75" s="303"/>
      <c r="D75" s="429"/>
      <c r="E75" s="304"/>
      <c r="F75" s="401"/>
    </row>
    <row r="76" spans="1:8" s="319" customFormat="1" x14ac:dyDescent="0.25">
      <c r="A76" s="406"/>
      <c r="B76" s="302" t="s">
        <v>136</v>
      </c>
      <c r="C76" s="303"/>
      <c r="D76" s="429"/>
      <c r="E76" s="304"/>
      <c r="F76" s="401"/>
    </row>
    <row r="77" spans="1:8" s="319" customFormat="1" x14ac:dyDescent="0.25">
      <c r="A77" s="406"/>
      <c r="B77" s="302" t="s">
        <v>137</v>
      </c>
      <c r="C77" s="303"/>
      <c r="D77" s="429"/>
      <c r="E77" s="304"/>
      <c r="F77" s="401"/>
    </row>
    <row r="78" spans="1:8" s="319" customFormat="1" x14ac:dyDescent="0.25">
      <c r="A78" s="406"/>
      <c r="B78" s="302" t="s">
        <v>138</v>
      </c>
      <c r="C78" s="303"/>
      <c r="D78" s="429"/>
      <c r="E78" s="304"/>
      <c r="F78" s="401"/>
    </row>
    <row r="79" spans="1:8" s="319" customFormat="1" x14ac:dyDescent="0.25">
      <c r="A79" s="406"/>
      <c r="B79" s="418" t="s">
        <v>185</v>
      </c>
      <c r="C79" s="303"/>
      <c r="D79" s="429"/>
      <c r="E79" s="304"/>
      <c r="F79" s="401"/>
    </row>
    <row r="80" spans="1:8" s="319" customFormat="1" x14ac:dyDescent="0.25">
      <c r="A80" s="406"/>
      <c r="B80" s="418" t="s">
        <v>186</v>
      </c>
      <c r="C80" s="303"/>
      <c r="D80" s="429"/>
      <c r="E80" s="304"/>
      <c r="F80" s="401"/>
    </row>
    <row r="81" spans="1:9" s="319" customFormat="1" x14ac:dyDescent="0.25">
      <c r="A81" s="406"/>
      <c r="B81" s="302" t="s">
        <v>50</v>
      </c>
      <c r="C81" s="303"/>
      <c r="D81" s="429"/>
      <c r="E81" s="304"/>
      <c r="F81" s="401"/>
    </row>
    <row r="82" spans="1:9" s="319" customFormat="1" x14ac:dyDescent="0.25">
      <c r="A82" s="420"/>
      <c r="B82" s="306"/>
      <c r="C82" s="307"/>
      <c r="D82" s="421"/>
      <c r="E82" s="308"/>
      <c r="F82" s="430"/>
    </row>
    <row r="83" spans="1:9" s="319" customFormat="1" x14ac:dyDescent="0.25">
      <c r="A83" s="420"/>
      <c r="B83" s="306" t="s">
        <v>139</v>
      </c>
      <c r="C83" s="307">
        <v>78</v>
      </c>
      <c r="D83" s="308"/>
      <c r="E83" s="308">
        <f>D83*C83</f>
        <v>0</v>
      </c>
      <c r="F83" s="430"/>
    </row>
    <row r="84" spans="1:9" s="319" customFormat="1" x14ac:dyDescent="0.25">
      <c r="A84" s="406"/>
      <c r="B84" s="407"/>
      <c r="C84" s="303"/>
      <c r="D84" s="409"/>
      <c r="E84" s="410"/>
      <c r="F84" s="401"/>
    </row>
    <row r="85" spans="1:9" s="319" customFormat="1" ht="11.25" x14ac:dyDescent="0.2">
      <c r="A85" s="402"/>
      <c r="B85" s="426"/>
      <c r="C85" s="405"/>
      <c r="D85" s="403"/>
      <c r="E85" s="404"/>
      <c r="F85" s="401"/>
    </row>
    <row r="86" spans="1:9" s="17" customFormat="1" ht="52.5" customHeight="1" x14ac:dyDescent="0.25">
      <c r="A86" s="52">
        <f>A52+0.01</f>
        <v>5.0699999999999985</v>
      </c>
      <c r="B86" s="61" t="s">
        <v>251</v>
      </c>
      <c r="C86" s="58"/>
      <c r="D86" s="66"/>
      <c r="E86" s="67"/>
      <c r="F86" s="77"/>
      <c r="G86" s="35"/>
      <c r="H86" s="35"/>
    </row>
    <row r="87" spans="1:9" s="17" customFormat="1" ht="12.95" customHeight="1" x14ac:dyDescent="0.25">
      <c r="A87" s="64"/>
      <c r="B87" s="61" t="s">
        <v>7</v>
      </c>
      <c r="C87" s="62">
        <v>1</v>
      </c>
      <c r="D87" s="70"/>
      <c r="E87" s="67">
        <f>C87*D87</f>
        <v>0</v>
      </c>
      <c r="F87" s="77"/>
      <c r="G87" s="35"/>
      <c r="H87" s="35"/>
    </row>
    <row r="88" spans="1:9" s="17" customFormat="1" ht="12.95" customHeight="1" x14ac:dyDescent="0.25">
      <c r="A88" s="65"/>
      <c r="B88" s="59"/>
      <c r="C88" s="34"/>
      <c r="D88" s="68"/>
      <c r="E88" s="69"/>
      <c r="F88" s="81"/>
      <c r="G88" s="35"/>
      <c r="H88" s="35"/>
    </row>
    <row r="89" spans="1:9" s="17" customFormat="1" ht="12.95" customHeight="1" x14ac:dyDescent="0.25">
      <c r="A89" s="65"/>
      <c r="B89" s="60"/>
      <c r="C89" s="18"/>
      <c r="D89" s="68"/>
      <c r="E89" s="69"/>
      <c r="F89" s="81"/>
      <c r="G89" s="33"/>
      <c r="H89" s="35"/>
      <c r="I89" s="35"/>
    </row>
    <row r="90" spans="1:9" ht="54" customHeight="1" x14ac:dyDescent="0.25">
      <c r="A90" s="214">
        <f>A86+0.01</f>
        <v>5.0799999999999983</v>
      </c>
      <c r="B90" s="61" t="s">
        <v>229</v>
      </c>
      <c r="C90" s="44"/>
      <c r="D90" s="117"/>
      <c r="E90" s="118"/>
      <c r="F90" s="117"/>
      <c r="G90" s="14"/>
      <c r="H90" s="14"/>
    </row>
    <row r="91" spans="1:9" ht="12.95" customHeight="1" x14ac:dyDescent="0.25">
      <c r="A91" s="196"/>
      <c r="B91" s="206" t="s">
        <v>252</v>
      </c>
      <c r="C91" s="216">
        <v>1</v>
      </c>
      <c r="D91" s="117"/>
      <c r="E91" s="118">
        <f>D91*C91</f>
        <v>0</v>
      </c>
      <c r="F91" s="117"/>
      <c r="G91" s="14"/>
      <c r="H91" s="14"/>
    </row>
    <row r="92" spans="1:9" ht="12.95" customHeight="1" x14ac:dyDescent="0.25">
      <c r="B92" s="207"/>
      <c r="C92" s="11"/>
      <c r="D92" s="12"/>
      <c r="E92" s="13"/>
      <c r="F92" s="12"/>
      <c r="G92" s="14"/>
      <c r="H92" s="14"/>
    </row>
    <row r="93" spans="1:9" ht="12.95" customHeight="1" x14ac:dyDescent="0.25">
      <c r="B93" s="207"/>
      <c r="C93" s="11"/>
      <c r="D93" s="12"/>
      <c r="E93" s="13"/>
      <c r="F93" s="12"/>
      <c r="G93" s="14"/>
      <c r="H93" s="14"/>
    </row>
    <row r="94" spans="1:9" ht="57" customHeight="1" x14ac:dyDescent="0.25">
      <c r="A94" s="52">
        <f>A90+0.01</f>
        <v>5.0899999999999981</v>
      </c>
      <c r="B94" s="61" t="s">
        <v>216</v>
      </c>
      <c r="C94" s="258" t="s">
        <v>6</v>
      </c>
      <c r="D94" s="205"/>
      <c r="E94" s="200"/>
      <c r="F94" s="117"/>
    </row>
    <row r="95" spans="1:9" ht="12.95" customHeight="1" x14ac:dyDescent="0.25">
      <c r="A95" s="215"/>
      <c r="B95" s="61" t="s">
        <v>253</v>
      </c>
      <c r="C95" s="259">
        <v>1</v>
      </c>
      <c r="D95" s="66"/>
      <c r="E95" s="67">
        <f>D95*C95</f>
        <v>0</v>
      </c>
      <c r="F95" s="117"/>
    </row>
    <row r="96" spans="1:9" s="17" customFormat="1" ht="12.95" customHeight="1" x14ac:dyDescent="0.25">
      <c r="A96" s="65"/>
      <c r="B96" s="60"/>
      <c r="C96" s="34"/>
      <c r="D96" s="68"/>
      <c r="E96" s="69"/>
      <c r="F96" s="81"/>
    </row>
    <row r="97" spans="1:8" s="17" customFormat="1" ht="12.95" customHeight="1" x14ac:dyDescent="0.25">
      <c r="A97" s="65"/>
      <c r="B97" s="60"/>
      <c r="C97" s="34"/>
      <c r="D97" s="68"/>
      <c r="E97" s="69"/>
      <c r="F97" s="81"/>
    </row>
    <row r="98" spans="1:8" s="17" customFormat="1" x14ac:dyDescent="0.25">
      <c r="A98" s="52">
        <f>A94+0.01</f>
        <v>5.0999999999999979</v>
      </c>
      <c r="B98" s="57" t="s">
        <v>32</v>
      </c>
      <c r="C98" s="56"/>
      <c r="D98" s="70"/>
      <c r="E98" s="67"/>
      <c r="F98" s="82"/>
    </row>
    <row r="99" spans="1:8" s="17" customFormat="1" x14ac:dyDescent="0.25">
      <c r="A99" s="64"/>
      <c r="B99" s="57" t="s">
        <v>22</v>
      </c>
      <c r="C99" s="56"/>
      <c r="D99" s="70"/>
      <c r="E99" s="67">
        <v>0</v>
      </c>
      <c r="F99" s="82"/>
    </row>
    <row r="100" spans="1:8" s="17" customFormat="1" x14ac:dyDescent="0.25">
      <c r="A100" s="65"/>
      <c r="B100" s="59"/>
      <c r="C100" s="18"/>
      <c r="D100" s="71"/>
      <c r="E100" s="69"/>
      <c r="F100" s="83"/>
    </row>
    <row r="101" spans="1:8" s="17" customFormat="1" x14ac:dyDescent="0.25">
      <c r="A101" s="65"/>
      <c r="B101" s="59"/>
      <c r="C101" s="74"/>
      <c r="D101" s="69"/>
      <c r="E101" s="69"/>
      <c r="F101" s="79"/>
    </row>
    <row r="102" spans="1:8" ht="66" customHeight="1" x14ac:dyDescent="0.25">
      <c r="A102" s="52">
        <f>A98+0.01</f>
        <v>5.1099999999999977</v>
      </c>
      <c r="B102" s="119" t="s">
        <v>245</v>
      </c>
      <c r="C102" s="44"/>
      <c r="D102" s="117"/>
      <c r="E102" s="118"/>
      <c r="F102" s="117"/>
      <c r="G102" s="14"/>
      <c r="H102" s="14"/>
    </row>
    <row r="103" spans="1:8" s="17" customFormat="1" ht="12.95" customHeight="1" x14ac:dyDescent="0.25">
      <c r="A103" s="64"/>
      <c r="B103" s="61" t="s">
        <v>7</v>
      </c>
      <c r="C103" s="58">
        <v>1</v>
      </c>
      <c r="D103" s="66"/>
      <c r="E103" s="67">
        <v>0</v>
      </c>
      <c r="F103" s="77"/>
      <c r="G103" s="35"/>
      <c r="H103" s="35"/>
    </row>
    <row r="104" spans="1:8" s="17" customFormat="1" ht="12.95" customHeight="1" x14ac:dyDescent="0.25">
      <c r="A104" s="65"/>
      <c r="B104" s="60"/>
      <c r="C104" s="34"/>
      <c r="D104" s="68"/>
      <c r="E104" s="69"/>
      <c r="F104" s="81"/>
      <c r="G104" s="35"/>
      <c r="H104" s="35"/>
    </row>
    <row r="105" spans="1:8" s="17" customFormat="1" ht="12.95" customHeight="1" x14ac:dyDescent="0.25">
      <c r="A105" s="65"/>
      <c r="B105" s="60"/>
      <c r="C105" s="34"/>
      <c r="D105" s="68"/>
      <c r="E105" s="69"/>
      <c r="F105" s="81"/>
      <c r="G105" s="35"/>
      <c r="H105" s="35"/>
    </row>
    <row r="106" spans="1:8" ht="15.2" customHeight="1" x14ac:dyDescent="0.25">
      <c r="A106" s="223">
        <f>A102+0.01</f>
        <v>5.1199999999999974</v>
      </c>
      <c r="B106" s="45" t="s">
        <v>33</v>
      </c>
      <c r="C106" s="46"/>
      <c r="D106" s="199"/>
      <c r="E106" s="224"/>
      <c r="F106" s="45"/>
    </row>
    <row r="107" spans="1:8" ht="15.2" customHeight="1" x14ac:dyDescent="0.25">
      <c r="A107" s="210"/>
      <c r="B107" s="57" t="s">
        <v>61</v>
      </c>
      <c r="C107" s="46"/>
      <c r="D107" s="205"/>
      <c r="E107" s="224">
        <f>SUM(E6:E106)*0.01</f>
        <v>0</v>
      </c>
      <c r="F107" s="117"/>
    </row>
    <row r="108" spans="1:8" ht="15.2" customHeight="1" x14ac:dyDescent="0.25">
      <c r="A108" s="225"/>
      <c r="B108" s="179"/>
      <c r="C108" s="226"/>
      <c r="D108" s="227"/>
      <c r="E108" s="228"/>
      <c r="F108" s="229"/>
    </row>
    <row r="109" spans="1:8" s="17" customFormat="1" x14ac:dyDescent="0.25">
      <c r="A109" s="181"/>
      <c r="B109" s="182"/>
      <c r="C109" s="183"/>
      <c r="D109" s="184"/>
      <c r="E109" s="185"/>
      <c r="F109" s="186"/>
    </row>
    <row r="110" spans="1:8" s="17" customFormat="1" x14ac:dyDescent="0.25">
      <c r="A110" s="223">
        <f>A106+0.01</f>
        <v>5.1299999999999972</v>
      </c>
      <c r="B110" s="45" t="s">
        <v>34</v>
      </c>
      <c r="C110" s="56"/>
      <c r="D110" s="70"/>
      <c r="E110" s="67"/>
      <c r="F110" s="82"/>
    </row>
    <row r="111" spans="1:8" s="17" customFormat="1" x14ac:dyDescent="0.25">
      <c r="A111" s="64"/>
      <c r="B111" s="57" t="s">
        <v>7</v>
      </c>
      <c r="C111" s="56">
        <v>1</v>
      </c>
      <c r="D111" s="70"/>
      <c r="E111" s="67">
        <v>0</v>
      </c>
      <c r="F111" s="82"/>
    </row>
    <row r="112" spans="1:8" s="17" customFormat="1" x14ac:dyDescent="0.25">
      <c r="A112" s="187"/>
      <c r="B112" s="179"/>
      <c r="C112" s="180"/>
      <c r="D112" s="188"/>
      <c r="E112" s="125"/>
      <c r="F112" s="189"/>
    </row>
    <row r="113" spans="1:6" s="17" customFormat="1" x14ac:dyDescent="0.25">
      <c r="A113" s="181"/>
      <c r="B113" s="182"/>
      <c r="C113" s="183"/>
      <c r="D113" s="184"/>
      <c r="E113" s="185"/>
      <c r="F113" s="186"/>
    </row>
    <row r="114" spans="1:6" s="17" customFormat="1" x14ac:dyDescent="0.25">
      <c r="A114" s="223">
        <f>A110+0.01</f>
        <v>5.139999999999997</v>
      </c>
      <c r="B114" s="57" t="s">
        <v>35</v>
      </c>
      <c r="C114" s="56"/>
      <c r="D114" s="70"/>
      <c r="E114" s="67"/>
      <c r="F114" s="82"/>
    </row>
    <row r="115" spans="1:6" s="17" customFormat="1" x14ac:dyDescent="0.25">
      <c r="A115" s="64"/>
      <c r="B115" s="57"/>
      <c r="C115" s="56"/>
      <c r="D115" s="70"/>
      <c r="E115" s="67">
        <f>SUM(E2:E114)*0.02</f>
        <v>0</v>
      </c>
      <c r="F115" s="82"/>
    </row>
    <row r="116" spans="1:6" s="17" customFormat="1" x14ac:dyDescent="0.25">
      <c r="A116" s="65"/>
      <c r="B116" s="59"/>
      <c r="C116" s="18"/>
      <c r="D116" s="71"/>
      <c r="E116" s="69"/>
      <c r="F116" s="83"/>
    </row>
    <row r="117" spans="1:6" s="17" customFormat="1" x14ac:dyDescent="0.25">
      <c r="A117" s="65"/>
      <c r="B117" s="59"/>
      <c r="C117" s="18"/>
      <c r="D117" s="71"/>
      <c r="E117" s="69"/>
      <c r="F117" s="83"/>
    </row>
    <row r="118" spans="1:6" s="17" customFormat="1" ht="15.75" thickBot="1" x14ac:dyDescent="0.3">
      <c r="A118" s="65"/>
      <c r="B118" s="63" t="s">
        <v>230</v>
      </c>
      <c r="C118" s="86"/>
      <c r="D118" s="84"/>
      <c r="E118" s="85">
        <f>SUM(E6:E115)</f>
        <v>0</v>
      </c>
      <c r="F118" s="87"/>
    </row>
    <row r="119" spans="1:6" s="17" customFormat="1" ht="15.75" thickTop="1" x14ac:dyDescent="0.25">
      <c r="A119" s="65"/>
      <c r="B119" s="88"/>
      <c r="C119" s="230"/>
      <c r="D119" s="231"/>
      <c r="E119" s="232"/>
      <c r="F119" s="233"/>
    </row>
    <row r="120" spans="1:6" x14ac:dyDescent="0.25">
      <c r="A120" s="53"/>
      <c r="D120" s="72"/>
      <c r="E120" s="73"/>
    </row>
    <row r="121" spans="1:6" x14ac:dyDescent="0.25">
      <c r="D121" s="72"/>
      <c r="E121" s="73"/>
    </row>
    <row r="122" spans="1:6" x14ac:dyDescent="0.25">
      <c r="D122" s="72"/>
      <c r="E122" s="73"/>
    </row>
    <row r="123" spans="1:6" x14ac:dyDescent="0.25">
      <c r="D123" s="72"/>
      <c r="E123" s="73"/>
    </row>
    <row r="124" spans="1:6" x14ac:dyDescent="0.25">
      <c r="D124" s="72"/>
      <c r="E124" s="73"/>
    </row>
    <row r="125" spans="1:6" x14ac:dyDescent="0.25">
      <c r="D125" s="72"/>
      <c r="E125" s="73"/>
    </row>
    <row r="126" spans="1:6" x14ac:dyDescent="0.25">
      <c r="D126" s="72"/>
      <c r="E126" s="73"/>
    </row>
    <row r="127" spans="1:6" x14ac:dyDescent="0.25">
      <c r="D127" s="72"/>
      <c r="E127" s="73"/>
    </row>
    <row r="128" spans="1:6" x14ac:dyDescent="0.25">
      <c r="D128" s="72"/>
      <c r="E128" s="73"/>
    </row>
    <row r="129" spans="4:5" x14ac:dyDescent="0.25">
      <c r="D129" s="72"/>
      <c r="E129" s="73"/>
    </row>
    <row r="130" spans="4:5" x14ac:dyDescent="0.25">
      <c r="D130" s="72"/>
      <c r="E130" s="73"/>
    </row>
    <row r="131" spans="4:5" x14ac:dyDescent="0.25">
      <c r="D131" s="72"/>
      <c r="E131" s="73"/>
    </row>
    <row r="132" spans="4:5" x14ac:dyDescent="0.25">
      <c r="D132" s="72"/>
      <c r="E132" s="73"/>
    </row>
    <row r="133" spans="4:5" x14ac:dyDescent="0.25">
      <c r="D133" s="72"/>
      <c r="E133" s="73"/>
    </row>
    <row r="134" spans="4:5" x14ac:dyDescent="0.25">
      <c r="D134" s="72"/>
      <c r="E134" s="73"/>
    </row>
    <row r="135" spans="4:5" x14ac:dyDescent="0.25">
      <c r="D135" s="72"/>
      <c r="E135" s="73"/>
    </row>
    <row r="136" spans="4:5" x14ac:dyDescent="0.25">
      <c r="D136" s="72"/>
      <c r="E136" s="73"/>
    </row>
    <row r="137" spans="4:5" x14ac:dyDescent="0.25">
      <c r="D137" s="72"/>
      <c r="E137" s="73"/>
    </row>
    <row r="138" spans="4:5" x14ac:dyDescent="0.25">
      <c r="D138" s="72"/>
      <c r="E138" s="73"/>
    </row>
    <row r="139" spans="4:5" x14ac:dyDescent="0.25">
      <c r="D139" s="72"/>
      <c r="E139" s="73"/>
    </row>
    <row r="140" spans="4:5" x14ac:dyDescent="0.25">
      <c r="D140" s="72"/>
      <c r="E140" s="73"/>
    </row>
    <row r="141" spans="4:5" x14ac:dyDescent="0.25">
      <c r="D141" s="72"/>
      <c r="E141" s="73"/>
    </row>
    <row r="142" spans="4:5" x14ac:dyDescent="0.25">
      <c r="D142" s="72"/>
      <c r="E142" s="73"/>
    </row>
    <row r="143" spans="4:5" x14ac:dyDescent="0.25">
      <c r="D143" s="72"/>
      <c r="E143" s="73"/>
    </row>
    <row r="144" spans="4:5" x14ac:dyDescent="0.25">
      <c r="D144" s="72"/>
      <c r="E144" s="73"/>
    </row>
    <row r="145" spans="4:5" x14ac:dyDescent="0.25">
      <c r="D145" s="72"/>
      <c r="E145" s="73"/>
    </row>
    <row r="146" spans="4:5" x14ac:dyDescent="0.25">
      <c r="D146" s="72"/>
      <c r="E146" s="73"/>
    </row>
    <row r="147" spans="4:5" x14ac:dyDescent="0.25">
      <c r="D147" s="72"/>
      <c r="E147" s="73"/>
    </row>
    <row r="148" spans="4:5" x14ac:dyDescent="0.25">
      <c r="D148" s="72"/>
      <c r="E148" s="73"/>
    </row>
    <row r="149" spans="4:5" x14ac:dyDescent="0.25">
      <c r="D149" s="72"/>
      <c r="E149" s="73"/>
    </row>
    <row r="150" spans="4:5" x14ac:dyDescent="0.25">
      <c r="D150" s="72"/>
      <c r="E150" s="73"/>
    </row>
    <row r="151" spans="4:5" x14ac:dyDescent="0.25">
      <c r="D151" s="72"/>
      <c r="E151" s="73"/>
    </row>
    <row r="152" spans="4:5" x14ac:dyDescent="0.25">
      <c r="D152" s="72"/>
      <c r="E152" s="73"/>
    </row>
    <row r="153" spans="4:5" x14ac:dyDescent="0.25">
      <c r="D153" s="72"/>
      <c r="E153" s="73"/>
    </row>
    <row r="154" spans="4:5" x14ac:dyDescent="0.25">
      <c r="D154" s="72"/>
      <c r="E154" s="73"/>
    </row>
    <row r="155" spans="4:5" x14ac:dyDescent="0.25">
      <c r="D155" s="72"/>
      <c r="E155" s="73"/>
    </row>
    <row r="156" spans="4:5" x14ac:dyDescent="0.25">
      <c r="D156" s="72"/>
      <c r="E156" s="73"/>
    </row>
    <row r="157" spans="4:5" x14ac:dyDescent="0.25">
      <c r="D157" s="72"/>
      <c r="E157" s="73"/>
    </row>
    <row r="158" spans="4:5" x14ac:dyDescent="0.25">
      <c r="D158" s="72"/>
      <c r="E158" s="73"/>
    </row>
    <row r="159" spans="4:5" x14ac:dyDescent="0.25">
      <c r="D159" s="72"/>
      <c r="E159" s="73"/>
    </row>
    <row r="160" spans="4:5" x14ac:dyDescent="0.25">
      <c r="D160" s="72"/>
      <c r="E160" s="73"/>
    </row>
    <row r="161" spans="4:5" x14ac:dyDescent="0.25">
      <c r="D161" s="72"/>
      <c r="E161" s="73"/>
    </row>
    <row r="162" spans="4:5" x14ac:dyDescent="0.25">
      <c r="D162" s="72"/>
      <c r="E162" s="73"/>
    </row>
    <row r="163" spans="4:5" x14ac:dyDescent="0.25">
      <c r="D163" s="72"/>
      <c r="E163" s="73"/>
    </row>
    <row r="164" spans="4:5" x14ac:dyDescent="0.25">
      <c r="D164" s="72"/>
      <c r="E164" s="73"/>
    </row>
    <row r="165" spans="4:5" x14ac:dyDescent="0.25">
      <c r="D165" s="72"/>
      <c r="E165" s="73"/>
    </row>
    <row r="166" spans="4:5" x14ac:dyDescent="0.25">
      <c r="D166" s="72"/>
      <c r="E166" s="73"/>
    </row>
    <row r="167" spans="4:5" x14ac:dyDescent="0.25">
      <c r="D167" s="72"/>
      <c r="E167" s="73"/>
    </row>
    <row r="168" spans="4:5" x14ac:dyDescent="0.25">
      <c r="D168" s="72"/>
      <c r="E168" s="73"/>
    </row>
    <row r="169" spans="4:5" x14ac:dyDescent="0.25">
      <c r="D169" s="72"/>
      <c r="E169" s="73"/>
    </row>
    <row r="170" spans="4:5" x14ac:dyDescent="0.25">
      <c r="D170" s="72"/>
      <c r="E170" s="73"/>
    </row>
    <row r="171" spans="4:5" x14ac:dyDescent="0.25">
      <c r="D171" s="72"/>
      <c r="E171" s="73"/>
    </row>
    <row r="172" spans="4:5" x14ac:dyDescent="0.25">
      <c r="D172" s="72"/>
      <c r="E172" s="73"/>
    </row>
    <row r="173" spans="4:5" x14ac:dyDescent="0.25">
      <c r="D173" s="72"/>
      <c r="E173" s="73"/>
    </row>
    <row r="174" spans="4:5" x14ac:dyDescent="0.25">
      <c r="D174" s="72"/>
      <c r="E174" s="73"/>
    </row>
    <row r="175" spans="4:5" x14ac:dyDescent="0.25">
      <c r="D175" s="72"/>
      <c r="E175" s="73"/>
    </row>
    <row r="176" spans="4:5" x14ac:dyDescent="0.25">
      <c r="D176" s="72"/>
      <c r="E176" s="73"/>
    </row>
  </sheetData>
  <mergeCells count="2">
    <mergeCell ref="A4:A5"/>
    <mergeCell ref="B4:B5"/>
  </mergeCells>
  <pageMargins left="0.98425196850393704" right="0.74803149606299213" top="0.98425196850393704" bottom="0.98425196850393704" header="0.51181102362204722" footer="0.51181102362204722"/>
  <pageSetup paperSize="9" scale="63" orientation="portrait" horizontalDpi="300" verticalDpi="300" r:id="rId1"/>
  <headerFooter alignWithMargins="0">
    <oddHeader xml:space="preserve">&amp;C&amp;9REM PROJEKT d.o.o. Podvin 102, 3310 Žalec, 03 5717705, 041 938550 email: milan.rozman@siol.net
</oddHeader>
    <oddFooter>&amp;L&amp;"Times New Roman CE,Navadno"&amp;8&amp;F&amp;C&amp;A&amp;R&amp;P/&amp;N</oddFooter>
  </headerFooter>
  <rowBreaks count="2" manualBreakCount="2">
    <brk id="48" max="5" man="1"/>
    <brk id="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11</vt:i4>
      </vt:variant>
    </vt:vector>
  </HeadingPairs>
  <TitlesOfParts>
    <vt:vector size="18" baseType="lpstr">
      <vt:lpstr>NASLOVNICA</vt:lpstr>
      <vt:lpstr>REKAPITULACIJA</vt:lpstr>
      <vt:lpstr>ogrevanje in hlajenje</vt:lpstr>
      <vt:lpstr>nadtlak gasilska dvigala</vt:lpstr>
      <vt:lpstr>pož. ureditev obs. kanalov</vt:lpstr>
      <vt:lpstr>hidrantno omrežje</vt:lpstr>
      <vt:lpstr>nadtlak stopnišča</vt:lpstr>
      <vt:lpstr>'hidrantno omrežje'!Področje_tiskanja</vt:lpstr>
      <vt:lpstr>'nadtlak gasilska dvigala'!Področje_tiskanja</vt:lpstr>
      <vt:lpstr>'nadtlak stopnišča'!Področje_tiskanja</vt:lpstr>
      <vt:lpstr>'ogrevanje in hlajenje'!Področje_tiskanja</vt:lpstr>
      <vt:lpstr>'pož. ureditev obs. kanalov'!Področje_tiskanja</vt:lpstr>
      <vt:lpstr>REKAPITULACIJA!Področje_tiskanja</vt:lpstr>
      <vt:lpstr>'hidrantno omrežje'!Tiskanje_naslovov</vt:lpstr>
      <vt:lpstr>'nadtlak gasilska dvigala'!Tiskanje_naslovov</vt:lpstr>
      <vt:lpstr>'nadtlak stopnišča'!Tiskanje_naslovov</vt:lpstr>
      <vt:lpstr>'ogrevanje in hlajenje'!Tiskanje_naslovov</vt:lpstr>
      <vt:lpstr>'pož. ureditev obs. kanalov'!Tiskanje_naslovov</vt:lpstr>
    </vt:vector>
  </TitlesOfParts>
  <Company>Hydrotech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</dc:creator>
  <cp:lastModifiedBy>REM PROJEKT</cp:lastModifiedBy>
  <cp:lastPrinted>2018-03-02T10:31:01Z</cp:lastPrinted>
  <dcterms:created xsi:type="dcterms:W3CDTF">2000-04-11T09:42:02Z</dcterms:created>
  <dcterms:modified xsi:type="dcterms:W3CDTF">2018-03-02T10:31:20Z</dcterms:modified>
</cp:coreProperties>
</file>